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923DE50A-2EDF-434D-B813-0AC44A1B6A92}" xr6:coauthVersionLast="47" xr6:coauthVersionMax="47" xr10:uidLastSave="{00000000-0000-0000-0000-000000000000}"/>
  <bookViews>
    <workbookView xWindow="-120" yWindow="-120" windowWidth="29040" windowHeight="15840" xr2:uid="{00000000-000D-0000-FFFF-FFFF00000000}"/>
  </bookViews>
  <sheets>
    <sheet name="4.11 Balkonaustritte" sheetId="1" r:id="rId1"/>
    <sheet name="4.11 Balkonaustritte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_xlnm.Print_Area" localSheetId="0">'4.11 Balkonaustritte'!$A$1:$N$56</definedName>
    <definedName name="_xlnm.Print_Area" localSheetId="1">'4.11 Balkonaustritte (2)'!$A$1:$N$56</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3" i="1" l="1"/>
  <c r="C34" i="1"/>
  <c r="C35" i="1"/>
  <c r="C36" i="1"/>
  <c r="C37" i="1"/>
  <c r="C38" i="1"/>
  <c r="C39" i="1"/>
  <c r="C32" i="1"/>
  <c r="G50" i="2"/>
  <c r="G49" i="2"/>
  <c r="G48" i="2"/>
  <c r="G47" i="2"/>
  <c r="G46" i="2"/>
  <c r="G45" i="2"/>
  <c r="C39" i="2"/>
  <c r="C38" i="2"/>
  <c r="C37" i="2"/>
  <c r="C36" i="2"/>
  <c r="C35" i="2"/>
  <c r="C34" i="2"/>
  <c r="C33" i="2"/>
  <c r="C32" i="2"/>
  <c r="G50" i="1"/>
  <c r="G49" i="1"/>
  <c r="G48" i="1"/>
  <c r="G47" i="1"/>
  <c r="G46" i="1"/>
  <c r="G45" i="1"/>
</calcChain>
</file>

<file path=xl/sharedStrings.xml><?xml version="1.0" encoding="utf-8"?>
<sst xmlns="http://schemas.openxmlformats.org/spreadsheetml/2006/main" count="114" uniqueCount="47">
  <si>
    <t>280 x 300</t>
  </si>
  <si>
    <t>240 x 260</t>
  </si>
  <si>
    <t>190 x 210</t>
  </si>
  <si>
    <t>160 x 180</t>
  </si>
  <si>
    <t>125 x 95</t>
  </si>
  <si>
    <t>Aluwinkel *</t>
  </si>
  <si>
    <t>EUR / Stück</t>
  </si>
  <si>
    <t>Maß
in mm</t>
  </si>
  <si>
    <t>Bezeichnung</t>
  </si>
  <si>
    <t>Fixmaßzuschlag: 10 %</t>
  </si>
  <si>
    <t>Lagerware in Jahnsdorf</t>
  </si>
  <si>
    <t>EUR / m</t>
  </si>
  <si>
    <t xml:space="preserve">in mm </t>
  </si>
  <si>
    <t>blank</t>
  </si>
  <si>
    <t>EV 1</t>
  </si>
  <si>
    <t>Ausladung</t>
  </si>
  <si>
    <t>Das Anschweißen von seitlichen Abschlüssen, Bohren von Löchern und weitere Zusatzarbeiten, wird nach Aufwand berechnet.</t>
  </si>
  <si>
    <t>Bestellware: ca. 3 - 5 Werktage, mit Schweißung: 5 - 7 Werktage</t>
  </si>
  <si>
    <t>bis 600</t>
  </si>
  <si>
    <t>bis 550</t>
  </si>
  <si>
    <t>bis 500</t>
  </si>
  <si>
    <t>bis 450</t>
  </si>
  <si>
    <t>bis 400</t>
  </si>
  <si>
    <t>bis 350</t>
  </si>
  <si>
    <t>bis 300</t>
  </si>
  <si>
    <t>bis 250</t>
  </si>
  <si>
    <t>bis 200</t>
  </si>
  <si>
    <t>bis 150</t>
  </si>
  <si>
    <t>bis 100</t>
  </si>
  <si>
    <t>Abwicklung der Kantung in mm</t>
  </si>
  <si>
    <t>Anzahl der Abkantungen</t>
  </si>
  <si>
    <t>blank 2,5 mm / 4 mm, max. Länge 3000 mm</t>
  </si>
  <si>
    <t>Riffelblech (Duett-/ Quintettblech)</t>
  </si>
  <si>
    <t>Kantungen / Balkonaustritte / Flachprofil</t>
  </si>
  <si>
    <t>Alu - Quintettblech</t>
  </si>
  <si>
    <t>Alu - Duettblech</t>
  </si>
  <si>
    <t>Alu - Balkonaustrittsprofil
stanggepresst, Länge: 6 m</t>
  </si>
  <si>
    <t>Alu - Stützwinkel für Austritte, Schwellen und  Fensterbänke</t>
  </si>
  <si>
    <t>Winkel, Rohre, Kantungen aus Zink und Kupfer, etc - bitte anfragen!</t>
  </si>
  <si>
    <t>siehe S. 4.13</t>
  </si>
  <si>
    <r>
      <rPr>
        <b/>
        <i/>
        <sz val="8"/>
        <color theme="1"/>
        <rFont val="Calibri"/>
        <family val="2"/>
        <scheme val="minor"/>
      </rPr>
      <t>Achtung!</t>
    </r>
    <r>
      <rPr>
        <i/>
        <sz val="8"/>
        <color theme="1"/>
        <rFont val="Calibri"/>
        <family val="2"/>
        <scheme val="minor"/>
      </rPr>
      <t xml:space="preserve">
Bei der Bearbeitung der Teile kann es zu größeren Kanttoleranzen im Bereich der Winkel kommen. Diese entstehen durch das ungleiche Treffen auf die erhöhten Raupenpunkte. Des Weiteren sind Kratzer auf der Oberfläche der Raupen technologisch nicht zu vermeiden. 
Dies stellt keinen Mangel dar.</t>
    </r>
  </si>
  <si>
    <t>Alu - Trittschutzprofile für Fensterbänke Länge: 6 m</t>
  </si>
  <si>
    <t>Edelstahl und Riffelblech Gerstenkorn 1,5 / 2 mm - Austrittsprofile bitte anfragen!</t>
  </si>
  <si>
    <t>Kantteile die konisch gekantet werden, berechnen wir jeweils zum Preis der nachfolgenden Abwicklungsspalte.</t>
  </si>
  <si>
    <t>Aluwinkel mit  Dreiecksblech *</t>
  </si>
  <si>
    <t>Aluwinkel mit  Dreiecksblech</t>
  </si>
  <si>
    <t>siehe S.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</si>
</sst>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_-* #,##0.00&quot; €&quot;_-;\-* #,##0.00&quot; €&quot;_-;_-* \-??&quot; €&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sz val="8"/>
      <name val="Calibri"/>
      <family val="2"/>
      <scheme val="minor"/>
    </font>
    <font>
      <sz val="8"/>
      <color theme="1"/>
      <name val="Calibri"/>
      <family val="2"/>
      <scheme val="minor"/>
    </font>
    <font>
      <b/>
      <sz val="10"/>
      <color theme="1"/>
      <name val="Calibri"/>
      <family val="2"/>
      <scheme val="minor"/>
    </font>
    <font>
      <b/>
      <i/>
      <sz val="10"/>
      <color theme="0"/>
      <name val="Calibri"/>
      <family val="2"/>
      <scheme val="minor"/>
    </font>
    <font>
      <b/>
      <sz val="14"/>
      <name val="Calibri"/>
      <family val="2"/>
      <scheme val="minor"/>
    </font>
    <font>
      <sz val="10"/>
      <name val="Times New Roman"/>
      <family val="1"/>
      <charset val="204"/>
    </font>
    <font>
      <b/>
      <i/>
      <sz val="10"/>
      <color theme="1"/>
      <name val="Calibri"/>
      <family val="2"/>
      <scheme val="minor"/>
    </font>
    <font>
      <b/>
      <i/>
      <sz val="10"/>
      <name val="Calibri"/>
      <family val="2"/>
      <scheme val="minor"/>
    </font>
    <font>
      <i/>
      <sz val="8"/>
      <color theme="1"/>
      <name val="Calibri"/>
      <family val="2"/>
      <scheme val="minor"/>
    </font>
    <font>
      <i/>
      <sz val="8"/>
      <name val="Calibri"/>
      <family val="2"/>
      <scheme val="minor"/>
    </font>
    <font>
      <b/>
      <i/>
      <sz val="8"/>
      <color theme="1"/>
      <name val="Calibri"/>
      <family val="2"/>
      <scheme val="minor"/>
    </font>
    <font>
      <i/>
      <sz val="10"/>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45">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style="medium">
        <color theme="0"/>
      </top>
      <bottom/>
      <diagonal/>
    </border>
    <border>
      <left/>
      <right style="medium">
        <color theme="0"/>
      </right>
      <top/>
      <bottom/>
      <diagonal/>
    </border>
    <border>
      <left style="medium">
        <color theme="0"/>
      </left>
      <right/>
      <top/>
      <bottom/>
      <diagonal/>
    </border>
    <border>
      <left style="medium">
        <color theme="0"/>
      </left>
      <right style="medium">
        <color theme="0"/>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top/>
      <bottom style="medium">
        <color theme="0"/>
      </bottom>
      <diagonal/>
    </border>
    <border>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right style="thin">
        <color theme="0" tint="-0.499984740745262"/>
      </right>
      <top/>
      <bottom style="thin">
        <color theme="0" tint="-0.499984740745262"/>
      </bottom>
      <diagonal/>
    </border>
    <border>
      <left/>
      <right style="medium">
        <color theme="0"/>
      </right>
      <top style="thin">
        <color theme="0" tint="-0.499984740745262"/>
      </top>
      <bottom style="thin">
        <color theme="0" tint="-0.499984740745262"/>
      </bottom>
      <diagonal/>
    </border>
    <border>
      <left style="medium">
        <color theme="0"/>
      </left>
      <right style="medium">
        <color theme="0"/>
      </right>
      <top style="thin">
        <color theme="0" tint="-0.499984740745262"/>
      </top>
      <bottom style="thin">
        <color theme="0" tint="-0.499984740745262"/>
      </bottom>
      <diagonal/>
    </border>
  </borders>
  <cellStyleXfs count="9">
    <xf numFmtId="0" fontId="0" fillId="0" borderId="0"/>
    <xf numFmtId="0" fontId="6" fillId="0" borderId="0"/>
    <xf numFmtId="164" fontId="6" fillId="0" borderId="0" applyFill="0" applyBorder="0" applyAlignment="0" applyProtection="0"/>
    <xf numFmtId="165" fontId="6" fillId="0" borderId="0" applyFill="0" applyBorder="0" applyAlignment="0" applyProtection="0"/>
    <xf numFmtId="9" fontId="6" fillId="0" borderId="0" applyFill="0" applyBorder="0" applyAlignment="0" applyProtection="0"/>
    <xf numFmtId="0" fontId="6" fillId="0" borderId="0"/>
    <xf numFmtId="0" fontId="19" fillId="0" borderId="0" applyNumberFormat="0" applyFill="0" applyBorder="0" applyProtection="0">
      <alignment vertical="top" wrapText="1"/>
    </xf>
    <xf numFmtId="0" fontId="1" fillId="0" borderId="0"/>
    <xf numFmtId="9" fontId="1" fillId="0" borderId="0" applyFont="0" applyFill="0" applyBorder="0" applyAlignment="0" applyProtection="0"/>
  </cellStyleXfs>
  <cellXfs count="175">
    <xf numFmtId="0" fontId="0" fillId="0" borderId="0" xfId="0"/>
    <xf numFmtId="0" fontId="5" fillId="0" borderId="0" xfId="0" applyFont="1"/>
    <xf numFmtId="0" fontId="5" fillId="0" borderId="0" xfId="0" applyFont="1" applyAlignment="1">
      <alignment vertical="center"/>
    </xf>
    <xf numFmtId="49" fontId="5" fillId="0" borderId="0" xfId="0" applyNumberFormat="1" applyFont="1"/>
    <xf numFmtId="0" fontId="5" fillId="0" borderId="1" xfId="0" applyFont="1" applyBorder="1"/>
    <xf numFmtId="0" fontId="5" fillId="0" borderId="2" xfId="0" applyFont="1" applyBorder="1"/>
    <xf numFmtId="0" fontId="5" fillId="0" borderId="2" xfId="0" applyFont="1" applyBorder="1" applyAlignment="1">
      <alignment vertical="center"/>
    </xf>
    <xf numFmtId="0" fontId="5" fillId="0" borderId="3" xfId="0" applyFont="1" applyBorder="1"/>
    <xf numFmtId="0" fontId="5" fillId="0" borderId="4" xfId="0" applyFont="1" applyBorder="1"/>
    <xf numFmtId="0" fontId="5" fillId="0" borderId="0" xfId="0" applyFont="1" applyBorder="1"/>
    <xf numFmtId="0" fontId="5" fillId="0" borderId="0" xfId="0" applyFont="1" applyBorder="1" applyAlignment="1">
      <alignment vertical="center"/>
    </xf>
    <xf numFmtId="0" fontId="5" fillId="0" borderId="5" xfId="0" applyFont="1" applyBorder="1"/>
    <xf numFmtId="0" fontId="7" fillId="0" borderId="0" xfId="1" applyFont="1" applyBorder="1" applyAlignment="1" applyProtection="1">
      <alignment vertical="center"/>
      <protection locked="0"/>
    </xf>
    <xf numFmtId="0" fontId="10" fillId="0" borderId="0" xfId="0" applyFont="1" applyBorder="1" applyAlignment="1">
      <alignment vertical="center"/>
    </xf>
    <xf numFmtId="2" fontId="8" fillId="0" borderId="0" xfId="1" applyNumberFormat="1" applyFont="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15" fillId="0" borderId="0" xfId="0" applyFont="1" applyBorder="1" applyAlignment="1">
      <alignment vertical="center"/>
    </xf>
    <xf numFmtId="2" fontId="16" fillId="2" borderId="8"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6" fillId="0" borderId="0" xfId="0" applyNumberFormat="1" applyFont="1" applyBorder="1" applyAlignment="1">
      <alignment horizontal="center" vertical="center"/>
    </xf>
    <xf numFmtId="0" fontId="9" fillId="3" borderId="13"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4" fillId="0" borderId="0" xfId="1" applyFont="1" applyFill="1" applyBorder="1" applyAlignment="1">
      <alignment horizontal="left"/>
    </xf>
    <xf numFmtId="2" fontId="9" fillId="3" borderId="14" xfId="1" applyNumberFormat="1" applyFont="1" applyFill="1" applyBorder="1" applyAlignment="1" applyProtection="1">
      <alignment horizontal="center" vertical="center"/>
      <protection locked="0"/>
    </xf>
    <xf numFmtId="2" fontId="9" fillId="3" borderId="15" xfId="1" applyNumberFormat="1" applyFont="1" applyFill="1" applyBorder="1" applyAlignment="1" applyProtection="1">
      <alignment horizontal="center" vertical="center"/>
      <protection locked="0"/>
    </xf>
    <xf numFmtId="2" fontId="9" fillId="3" borderId="13" xfId="1" applyNumberFormat="1" applyFont="1" applyFill="1" applyBorder="1" applyAlignment="1" applyProtection="1">
      <alignment horizontal="center" vertical="center"/>
      <protection locked="0"/>
    </xf>
    <xf numFmtId="0" fontId="18" fillId="0" borderId="0" xfId="1" applyFont="1" applyBorder="1" applyAlignment="1" applyProtection="1">
      <alignment vertical="center"/>
      <protection locked="0"/>
    </xf>
    <xf numFmtId="0" fontId="5" fillId="0" borderId="16" xfId="0" applyFont="1" applyBorder="1"/>
    <xf numFmtId="0" fontId="5" fillId="0" borderId="17" xfId="0" applyFont="1" applyBorder="1"/>
    <xf numFmtId="0" fontId="5" fillId="0" borderId="18" xfId="0" applyFont="1" applyBorder="1"/>
    <xf numFmtId="0" fontId="20" fillId="0" borderId="0" xfId="0" applyFont="1" applyBorder="1" applyAlignment="1">
      <alignment horizontal="left" vertical="center"/>
    </xf>
    <xf numFmtId="0" fontId="5" fillId="0" borderId="0" xfId="0" applyFont="1" applyBorder="1" applyAlignment="1">
      <alignment vertical="center"/>
    </xf>
    <xf numFmtId="0" fontId="21" fillId="0" borderId="0" xfId="1" applyFont="1" applyBorder="1" applyAlignment="1" applyProtection="1">
      <alignment vertical="center"/>
      <protection locked="0"/>
    </xf>
    <xf numFmtId="0" fontId="20" fillId="0" borderId="0" xfId="0" applyFont="1" applyBorder="1" applyAlignment="1">
      <alignment vertical="center"/>
    </xf>
    <xf numFmtId="0" fontId="13" fillId="0" borderId="19"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Border="1" applyAlignment="1">
      <alignment horizontal="center" vertical="center"/>
    </xf>
    <xf numFmtId="0" fontId="22" fillId="0" borderId="0" xfId="0" applyFont="1" applyBorder="1" applyAlignment="1">
      <alignment vertical="center"/>
    </xf>
    <xf numFmtId="0" fontId="25" fillId="0" borderId="0" xfId="0" applyFont="1" applyBorder="1" applyAlignment="1">
      <alignment vertical="center"/>
    </xf>
    <xf numFmtId="0" fontId="10" fillId="0" borderId="19" xfId="0" applyFont="1" applyFill="1" applyBorder="1" applyAlignment="1"/>
    <xf numFmtId="0" fontId="10" fillId="0" borderId="0" xfId="0" applyFont="1" applyFill="1" applyBorder="1" applyAlignment="1"/>
    <xf numFmtId="0" fontId="22" fillId="0" borderId="0" xfId="0" applyFont="1" applyBorder="1"/>
    <xf numFmtId="2" fontId="21" fillId="0" borderId="0" xfId="1" applyNumberFormat="1" applyFont="1" applyBorder="1" applyAlignment="1" applyProtection="1">
      <alignment horizontal="center" vertical="center"/>
      <protection locked="0"/>
    </xf>
    <xf numFmtId="0" fontId="5" fillId="2" borderId="7" xfId="0" applyFont="1" applyFill="1" applyBorder="1" applyAlignment="1">
      <alignment horizontal="center" vertical="center"/>
    </xf>
    <xf numFmtId="2" fontId="16" fillId="2" borderId="7" xfId="0" applyNumberFormat="1" applyFont="1" applyFill="1" applyBorder="1" applyAlignment="1">
      <alignment horizontal="center" vertical="center"/>
    </xf>
    <xf numFmtId="14" fontId="26" fillId="0" borderId="0" xfId="0" applyNumberFormat="1" applyFont="1" applyBorder="1"/>
    <xf numFmtId="0" fontId="26" fillId="0" borderId="0" xfId="0" applyFont="1" applyBorder="1" applyAlignment="1"/>
    <xf numFmtId="0" fontId="0" fillId="0" borderId="0" xfId="0" applyBorder="1" applyAlignment="1"/>
    <xf numFmtId="0" fontId="7" fillId="0" borderId="0" xfId="1" applyFont="1" applyBorder="1" applyAlignment="1" applyProtection="1">
      <protection locked="0"/>
    </xf>
    <xf numFmtId="0" fontId="7" fillId="0" borderId="0" xfId="1" applyFont="1" applyBorder="1" applyProtection="1">
      <protection locked="0"/>
    </xf>
    <xf numFmtId="0" fontId="7" fillId="2" borderId="0" xfId="1" applyFont="1" applyFill="1" applyBorder="1" applyAlignment="1" applyProtection="1">
      <alignment vertical="center"/>
      <protection locked="0"/>
    </xf>
    <xf numFmtId="0" fontId="5" fillId="0" borderId="0" xfId="0" applyFont="1" applyBorder="1" applyAlignment="1">
      <alignment vertical="center"/>
    </xf>
    <xf numFmtId="0" fontId="7" fillId="2" borderId="0" xfId="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9" fillId="3" borderId="12" xfId="1" applyFont="1" applyFill="1" applyBorder="1" applyAlignment="1" applyProtection="1">
      <alignment horizontal="center" vertical="center"/>
      <protection locked="0"/>
    </xf>
    <xf numFmtId="2" fontId="8" fillId="0" borderId="0" xfId="1" applyNumberFormat="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20" fillId="0" borderId="0" xfId="0" applyFont="1" applyBorder="1" applyAlignment="1">
      <alignment horizontal="left" vertical="center"/>
    </xf>
    <xf numFmtId="9" fontId="16" fillId="4" borderId="0" xfId="8" applyFont="1" applyFill="1" applyBorder="1"/>
    <xf numFmtId="2" fontId="16" fillId="2" borderId="0" xfId="0" applyNumberFormat="1" applyFont="1" applyFill="1" applyBorder="1" applyAlignment="1">
      <alignment horizontal="center" vertical="center"/>
    </xf>
    <xf numFmtId="0" fontId="9" fillId="3" borderId="0" xfId="1" applyFont="1" applyFill="1" applyBorder="1" applyAlignment="1" applyProtection="1">
      <alignment horizontal="center" vertical="center"/>
      <protection locked="0"/>
    </xf>
    <xf numFmtId="0" fontId="7" fillId="2" borderId="7" xfId="1" applyFont="1" applyFill="1" applyBorder="1" applyAlignment="1" applyProtection="1">
      <alignment vertical="center"/>
      <protection locked="0"/>
    </xf>
    <xf numFmtId="0" fontId="5" fillId="0" borderId="7" xfId="0" applyFont="1" applyBorder="1" applyAlignment="1">
      <alignment vertical="center"/>
    </xf>
    <xf numFmtId="0" fontId="5" fillId="0" borderId="6" xfId="0" applyFont="1" applyBorder="1" applyAlignment="1">
      <alignment vertical="center"/>
    </xf>
    <xf numFmtId="0" fontId="5" fillId="0" borderId="6" xfId="0" applyFont="1" applyBorder="1"/>
    <xf numFmtId="2" fontId="8" fillId="2" borderId="0" xfId="1" applyNumberFormat="1" applyFont="1" applyFill="1" applyBorder="1" applyAlignment="1">
      <alignment horizontal="center" vertical="center"/>
    </xf>
    <xf numFmtId="0" fontId="20" fillId="0" borderId="0" xfId="0" applyFont="1" applyBorder="1" applyAlignment="1">
      <alignment horizontal="center" vertical="center"/>
    </xf>
    <xf numFmtId="0" fontId="17" fillId="3" borderId="19" xfId="0" applyFont="1" applyFill="1" applyBorder="1" applyAlignment="1">
      <alignment horizontal="center" wrapText="1"/>
    </xf>
    <xf numFmtId="0" fontId="12" fillId="3" borderId="0" xfId="0" applyFont="1" applyFill="1" applyBorder="1" applyAlignment="1">
      <alignment vertical="center"/>
    </xf>
    <xf numFmtId="0" fontId="4" fillId="3" borderId="0" xfId="0" applyFont="1" applyFill="1" applyBorder="1" applyAlignment="1">
      <alignment vertical="center"/>
    </xf>
    <xf numFmtId="0" fontId="10" fillId="3" borderId="19" xfId="0" applyFont="1" applyFill="1" applyBorder="1" applyAlignment="1">
      <alignment horizontal="center" vertical="center"/>
    </xf>
    <xf numFmtId="0" fontId="4" fillId="3" borderId="19" xfId="0" applyFont="1" applyFill="1" applyBorder="1" applyAlignment="1">
      <alignment horizontal="center"/>
    </xf>
    <xf numFmtId="0" fontId="5" fillId="0" borderId="0" xfId="0" applyFont="1" applyBorder="1" applyAlignment="1">
      <alignment vertical="center"/>
    </xf>
    <xf numFmtId="0" fontId="0" fillId="0" borderId="0" xfId="0" applyBorder="1" applyAlignment="1">
      <alignment vertical="center"/>
    </xf>
    <xf numFmtId="0" fontId="16" fillId="0" borderId="0" xfId="0" applyFont="1" applyBorder="1" applyAlignment="1">
      <alignment horizontal="left" vertical="center"/>
    </xf>
    <xf numFmtId="0" fontId="3" fillId="0" borderId="0" xfId="0" applyFont="1" applyBorder="1" applyAlignment="1">
      <alignment horizontal="lef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2" fontId="9" fillId="3" borderId="12" xfId="0" applyNumberFormat="1" applyFont="1" applyFill="1" applyBorder="1" applyAlignment="1">
      <alignment horizontal="center" vertical="center"/>
    </xf>
    <xf numFmtId="2" fontId="2" fillId="3" borderId="12" xfId="0" applyNumberFormat="1" applyFont="1" applyFill="1" applyBorder="1" applyAlignment="1">
      <alignment horizontal="center" vertical="center"/>
    </xf>
    <xf numFmtId="2" fontId="10" fillId="3" borderId="11"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0" fontId="23" fillId="0" borderId="0" xfId="1" applyFont="1" applyFill="1" applyBorder="1" applyAlignment="1">
      <alignment horizontal="center" vertical="center"/>
    </xf>
    <xf numFmtId="2" fontId="8" fillId="2" borderId="0" xfId="1" applyNumberFormat="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0" fillId="2" borderId="7" xfId="0" applyFont="1" applyFill="1" applyBorder="1" applyAlignment="1">
      <alignment horizontal="center" vertical="center"/>
    </xf>
    <xf numFmtId="0" fontId="5" fillId="0" borderId="0" xfId="0" applyFont="1" applyBorder="1" applyAlignment="1">
      <alignment horizontal="center" vertical="center"/>
    </xf>
    <xf numFmtId="0" fontId="9" fillId="3" borderId="9" xfId="1" applyFont="1" applyFill="1" applyBorder="1" applyAlignment="1" applyProtection="1">
      <alignment horizontal="center" vertical="center"/>
      <protection locked="0"/>
    </xf>
    <xf numFmtId="0" fontId="9" fillId="3" borderId="12" xfId="1" applyFont="1" applyFill="1" applyBorder="1" applyAlignment="1" applyProtection="1">
      <alignment horizontal="center" vertical="center"/>
      <protection locked="0"/>
    </xf>
    <xf numFmtId="2" fontId="8" fillId="0" borderId="0" xfId="1" applyNumberFormat="1" applyFont="1" applyBorder="1" applyAlignment="1">
      <alignment horizontal="center" vertical="center"/>
    </xf>
    <xf numFmtId="2" fontId="8" fillId="0" borderId="0" xfId="1" applyNumberFormat="1" applyFont="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20" fillId="0" borderId="0" xfId="0" applyFont="1" applyBorder="1" applyAlignment="1">
      <alignment horizontal="left" vertical="center"/>
    </xf>
    <xf numFmtId="0" fontId="17" fillId="3" borderId="0" xfId="1" applyFont="1" applyFill="1" applyBorder="1" applyAlignment="1" applyProtection="1">
      <alignment vertical="center" wrapText="1"/>
      <protection locked="0"/>
    </xf>
    <xf numFmtId="0" fontId="10" fillId="3" borderId="0" xfId="0" applyFont="1" applyFill="1" applyBorder="1" applyAlignment="1">
      <alignment vertical="center"/>
    </xf>
    <xf numFmtId="0" fontId="9" fillId="3" borderId="10" xfId="1"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5" fillId="2" borderId="0" xfId="0" applyFont="1" applyFill="1" applyBorder="1" applyAlignment="1">
      <alignment horizontal="center" vertical="center"/>
    </xf>
    <xf numFmtId="0" fontId="0" fillId="2" borderId="7" xfId="0" applyFill="1" applyBorder="1" applyAlignment="1">
      <alignment vertical="center"/>
    </xf>
    <xf numFmtId="0" fontId="12" fillId="3" borderId="0" xfId="1" applyFont="1" applyFill="1" applyBorder="1" applyAlignment="1" applyProtection="1">
      <alignment horizontal="left" vertical="center"/>
      <protection locked="0"/>
    </xf>
    <xf numFmtId="0" fontId="11" fillId="3" borderId="11" xfId="1" applyFont="1" applyFill="1" applyBorder="1" applyAlignment="1" applyProtection="1">
      <alignment horizontal="center" vertical="center"/>
      <protection locked="0"/>
    </xf>
    <xf numFmtId="0" fontId="4" fillId="3" borderId="10" xfId="0" applyFont="1" applyFill="1" applyBorder="1" applyAlignment="1">
      <alignment horizontal="center"/>
    </xf>
    <xf numFmtId="0" fontId="7" fillId="2" borderId="0" xfId="1"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7" fillId="0" borderId="0" xfId="1" applyFont="1" applyBorder="1" applyAlignment="1" applyProtection="1">
      <alignment horizontal="center" vertical="center"/>
      <protection locked="0"/>
    </xf>
    <xf numFmtId="0" fontId="0" fillId="0" borderId="0" xfId="0" applyFont="1" applyBorder="1" applyAlignment="1">
      <alignment horizontal="center" vertical="center"/>
    </xf>
    <xf numFmtId="2" fontId="8" fillId="0" borderId="0" xfId="1" applyNumberFormat="1" applyFont="1" applyFill="1" applyBorder="1" applyAlignment="1">
      <alignment horizontal="center" vertical="center"/>
    </xf>
    <xf numFmtId="0" fontId="0" fillId="2" borderId="0" xfId="0" applyFill="1" applyBorder="1" applyAlignment="1">
      <alignment vertical="center"/>
    </xf>
    <xf numFmtId="0" fontId="7" fillId="2" borderId="7" xfId="1" applyFont="1" applyFill="1" applyBorder="1" applyAlignment="1" applyProtection="1">
      <alignment horizontal="center" vertical="center"/>
      <protection locked="0"/>
    </xf>
    <xf numFmtId="0" fontId="17" fillId="3" borderId="20" xfId="1" applyFont="1" applyFill="1" applyBorder="1" applyAlignment="1" applyProtection="1">
      <alignment vertical="center" wrapText="1"/>
      <protection locked="0"/>
    </xf>
    <xf numFmtId="0" fontId="10" fillId="3" borderId="20" xfId="0" applyFont="1" applyFill="1" applyBorder="1" applyAlignment="1">
      <alignment vertical="center"/>
    </xf>
    <xf numFmtId="0" fontId="9" fillId="3" borderId="21" xfId="1" applyFont="1" applyFill="1" applyBorder="1" applyAlignment="1" applyProtection="1">
      <alignment horizontal="center" vertical="center"/>
      <protection locked="0"/>
    </xf>
    <xf numFmtId="0" fontId="17" fillId="3" borderId="20" xfId="0" applyFont="1" applyFill="1" applyBorder="1" applyAlignment="1">
      <alignment horizontal="center" wrapText="1"/>
    </xf>
    <xf numFmtId="2" fontId="2" fillId="3" borderId="0" xfId="0" applyNumberFormat="1" applyFont="1" applyFill="1" applyBorder="1" applyAlignment="1">
      <alignment horizontal="center" vertical="center"/>
    </xf>
    <xf numFmtId="2" fontId="9" fillId="3" borderId="0" xfId="0" applyNumberFormat="1" applyFont="1" applyFill="1" applyBorder="1" applyAlignment="1">
      <alignment horizontal="center" vertical="center"/>
    </xf>
    <xf numFmtId="2" fontId="9" fillId="3" borderId="25" xfId="1" applyNumberFormat="1" applyFont="1" applyFill="1" applyBorder="1" applyAlignment="1" applyProtection="1">
      <alignment horizontal="center" vertical="center"/>
      <protection locked="0"/>
    </xf>
    <xf numFmtId="2" fontId="9" fillId="3" borderId="23" xfId="1" applyNumberFormat="1" applyFont="1" applyFill="1" applyBorder="1" applyAlignment="1" applyProtection="1">
      <alignment horizontal="center" vertical="center"/>
      <protection locked="0"/>
    </xf>
    <xf numFmtId="0" fontId="12" fillId="3" borderId="25" xfId="0" applyFont="1" applyFill="1" applyBorder="1" applyAlignment="1">
      <alignment vertical="center"/>
    </xf>
    <xf numFmtId="0" fontId="4" fillId="3" borderId="26" xfId="0" applyFont="1" applyFill="1" applyBorder="1" applyAlignment="1">
      <alignment vertical="center"/>
    </xf>
    <xf numFmtId="0" fontId="10" fillId="3" borderId="26" xfId="0" applyFont="1" applyFill="1" applyBorder="1" applyAlignment="1">
      <alignment horizontal="center" vertical="center"/>
    </xf>
    <xf numFmtId="0" fontId="4" fillId="3" borderId="26" xfId="0" applyFont="1" applyFill="1" applyBorder="1" applyAlignment="1">
      <alignment horizontal="center"/>
    </xf>
    <xf numFmtId="0" fontId="4" fillId="3" borderId="27" xfId="0" applyFont="1" applyFill="1" applyBorder="1" applyAlignment="1">
      <alignment horizontal="center"/>
    </xf>
    <xf numFmtId="2" fontId="10" fillId="3" borderId="28" xfId="0" applyNumberFormat="1" applyFont="1" applyFill="1" applyBorder="1" applyAlignment="1">
      <alignment horizontal="center" vertical="center" wrapText="1"/>
    </xf>
    <xf numFmtId="2" fontId="2" fillId="3" borderId="22" xfId="0" applyNumberFormat="1" applyFont="1" applyFill="1" applyBorder="1" applyAlignment="1">
      <alignment horizontal="center" vertical="center"/>
    </xf>
    <xf numFmtId="2" fontId="4" fillId="3" borderId="29" xfId="0" applyNumberFormat="1" applyFont="1" applyFill="1" applyBorder="1" applyAlignment="1">
      <alignment horizontal="center" vertical="center" wrapText="1"/>
    </xf>
    <xf numFmtId="2" fontId="9" fillId="3" borderId="20" xfId="1" applyNumberFormat="1" applyFont="1" applyFill="1" applyBorder="1" applyAlignment="1" applyProtection="1">
      <alignment horizontal="center" vertical="center"/>
      <protection locked="0"/>
    </xf>
    <xf numFmtId="2" fontId="9" fillId="3" borderId="29" xfId="1" applyNumberFormat="1" applyFont="1" applyFill="1" applyBorder="1" applyAlignment="1" applyProtection="1">
      <alignment horizontal="center" vertical="center"/>
      <protection locked="0"/>
    </xf>
    <xf numFmtId="2" fontId="8" fillId="0" borderId="8" xfId="1" applyNumberFormat="1" applyFont="1" applyBorder="1" applyAlignment="1" applyProtection="1">
      <alignment horizontal="center" vertical="center"/>
      <protection locked="0"/>
    </xf>
    <xf numFmtId="0" fontId="9" fillId="3" borderId="30" xfId="1" applyFont="1" applyFill="1" applyBorder="1" applyAlignment="1" applyProtection="1">
      <alignment horizontal="center" vertical="center"/>
      <protection locked="0"/>
    </xf>
    <xf numFmtId="0" fontId="4" fillId="3" borderId="21" xfId="0" applyFont="1" applyFill="1" applyBorder="1" applyAlignment="1">
      <alignment vertical="center"/>
    </xf>
    <xf numFmtId="0" fontId="12" fillId="3" borderId="20" xfId="1" applyFont="1" applyFill="1" applyBorder="1" applyAlignment="1" applyProtection="1">
      <alignment horizontal="left" vertical="center"/>
      <protection locked="0"/>
    </xf>
    <xf numFmtId="2" fontId="8" fillId="0" borderId="32" xfId="1" applyNumberFormat="1" applyFont="1" applyBorder="1" applyAlignment="1" applyProtection="1">
      <alignment horizontal="center" vertical="center"/>
      <protection locked="0"/>
    </xf>
    <xf numFmtId="2" fontId="8" fillId="0" borderId="33" xfId="1" applyNumberFormat="1" applyFont="1" applyBorder="1" applyAlignment="1" applyProtection="1">
      <alignment horizontal="center" vertical="center"/>
      <protection locked="0"/>
    </xf>
    <xf numFmtId="0" fontId="7" fillId="0" borderId="32" xfId="1" applyFont="1" applyBorder="1" applyAlignment="1" applyProtection="1">
      <alignment horizontal="center" vertical="center"/>
      <protection locked="0"/>
    </xf>
    <xf numFmtId="0" fontId="0" fillId="0" borderId="34" xfId="0" applyFont="1" applyBorder="1" applyAlignment="1">
      <alignment horizontal="center" vertical="center"/>
    </xf>
    <xf numFmtId="0" fontId="7" fillId="0" borderId="32" xfId="1" applyFont="1" applyBorder="1" applyAlignment="1" applyProtection="1">
      <alignment vertical="center"/>
      <protection locked="0"/>
    </xf>
    <xf numFmtId="0" fontId="7" fillId="0" borderId="34" xfId="1" applyFont="1" applyBorder="1" applyAlignment="1" applyProtection="1">
      <alignment vertical="center"/>
      <protection locked="0"/>
    </xf>
    <xf numFmtId="0" fontId="7" fillId="0" borderId="33" xfId="1" applyFont="1" applyBorder="1" applyAlignment="1" applyProtection="1">
      <alignment vertical="center"/>
      <protection locked="0"/>
    </xf>
    <xf numFmtId="2" fontId="8" fillId="0" borderId="35" xfId="1" applyNumberFormat="1" applyFont="1" applyBorder="1" applyAlignment="1" applyProtection="1">
      <alignment horizontal="center" vertical="center"/>
      <protection locked="0"/>
    </xf>
    <xf numFmtId="0" fontId="7" fillId="0" borderId="36" xfId="1" applyFont="1" applyBorder="1" applyAlignment="1" applyProtection="1">
      <alignment horizontal="center" vertical="center"/>
      <protection locked="0"/>
    </xf>
    <xf numFmtId="0" fontId="0" fillId="0" borderId="37" xfId="0" applyFont="1" applyBorder="1" applyAlignment="1">
      <alignment horizontal="center" vertical="center"/>
    </xf>
    <xf numFmtId="0" fontId="7" fillId="0" borderId="35" xfId="1" applyFont="1" applyBorder="1" applyAlignment="1" applyProtection="1">
      <protection locked="0"/>
    </xf>
    <xf numFmtId="0" fontId="7" fillId="0" borderId="35" xfId="1" applyFont="1" applyBorder="1" applyProtection="1">
      <protection locked="0"/>
    </xf>
    <xf numFmtId="0" fontId="7" fillId="0" borderId="37" xfId="1" applyFont="1" applyBorder="1" applyProtection="1">
      <protection locked="0"/>
    </xf>
    <xf numFmtId="2" fontId="8" fillId="0" borderId="35" xfId="1" applyNumberFormat="1" applyFont="1" applyBorder="1" applyAlignment="1">
      <alignment horizontal="center" vertical="center"/>
    </xf>
    <xf numFmtId="0" fontId="7" fillId="0" borderId="37" xfId="1" applyFont="1" applyBorder="1" applyAlignment="1" applyProtection="1">
      <alignment horizontal="center" vertical="center"/>
      <protection locked="0"/>
    </xf>
    <xf numFmtId="2" fontId="8" fillId="0" borderId="32" xfId="1" applyNumberFormat="1" applyFont="1" applyBorder="1" applyAlignment="1">
      <alignment horizontal="center" vertical="center"/>
    </xf>
    <xf numFmtId="2" fontId="8" fillId="0" borderId="33" xfId="1" applyNumberFormat="1" applyFont="1" applyBorder="1" applyAlignment="1">
      <alignment horizontal="center" vertical="center"/>
    </xf>
    <xf numFmtId="0" fontId="7" fillId="0" borderId="31" xfId="1" applyFont="1" applyBorder="1" applyAlignment="1" applyProtection="1">
      <alignment horizontal="center" vertical="center"/>
      <protection locked="0"/>
    </xf>
    <xf numFmtId="0" fontId="7" fillId="0" borderId="37" xfId="1" applyFont="1" applyFill="1" applyBorder="1" applyAlignment="1" applyProtection="1">
      <alignment horizontal="center" vertical="center"/>
      <protection locked="0"/>
    </xf>
    <xf numFmtId="2" fontId="16" fillId="0" borderId="37" xfId="0" applyNumberFormat="1" applyFont="1" applyBorder="1" applyAlignment="1">
      <alignment horizontal="center" vertical="center"/>
    </xf>
    <xf numFmtId="2" fontId="16" fillId="0" borderId="35" xfId="0" applyNumberFormat="1" applyFont="1" applyBorder="1" applyAlignment="1">
      <alignment horizontal="center" vertical="center"/>
    </xf>
    <xf numFmtId="0" fontId="5" fillId="0" borderId="35" xfId="0" applyFont="1" applyBorder="1" applyAlignment="1">
      <alignment horizontal="center" vertical="center"/>
    </xf>
    <xf numFmtId="0" fontId="0" fillId="0" borderId="37" xfId="0" applyBorder="1" applyAlignment="1">
      <alignment vertical="center"/>
    </xf>
    <xf numFmtId="0" fontId="5" fillId="0" borderId="37" xfId="0" applyFont="1" applyBorder="1" applyAlignment="1">
      <alignment horizontal="center" vertical="center"/>
    </xf>
    <xf numFmtId="2" fontId="16" fillId="0" borderId="38" xfId="0" applyNumberFormat="1" applyFont="1" applyBorder="1" applyAlignment="1">
      <alignment horizontal="center" vertical="center"/>
    </xf>
    <xf numFmtId="0" fontId="5" fillId="0" borderId="40" xfId="0" applyFont="1" applyBorder="1" applyAlignment="1">
      <alignment horizontal="center" vertical="center"/>
    </xf>
    <xf numFmtId="2" fontId="16" fillId="0" borderId="41" xfId="0" applyNumberFormat="1" applyFont="1" applyBorder="1" applyAlignment="1">
      <alignment horizontal="center" vertical="center"/>
    </xf>
    <xf numFmtId="2" fontId="16" fillId="0" borderId="40" xfId="0" applyNumberFormat="1" applyFont="1" applyBorder="1" applyAlignment="1">
      <alignment horizontal="center" vertical="center"/>
    </xf>
    <xf numFmtId="2" fontId="16" fillId="0" borderId="39" xfId="0" applyNumberFormat="1" applyFont="1" applyBorder="1" applyAlignment="1">
      <alignment horizontal="center" vertical="center"/>
    </xf>
    <xf numFmtId="0" fontId="9" fillId="3" borderId="20" xfId="1" applyFont="1" applyFill="1" applyBorder="1" applyAlignment="1" applyProtection="1">
      <alignment horizontal="center" vertical="center"/>
      <protection locked="0"/>
    </xf>
    <xf numFmtId="0" fontId="9" fillId="3" borderId="42" xfId="1" applyFont="1" applyFill="1" applyBorder="1" applyAlignment="1" applyProtection="1">
      <alignment horizontal="center" vertical="center"/>
      <protection locked="0"/>
    </xf>
    <xf numFmtId="0" fontId="9" fillId="3" borderId="20" xfId="1" applyFont="1" applyFill="1" applyBorder="1" applyAlignment="1" applyProtection="1">
      <alignment horizontal="center" vertical="center"/>
      <protection locked="0"/>
    </xf>
    <xf numFmtId="0" fontId="4" fillId="3" borderId="42" xfId="0" applyFont="1" applyFill="1" applyBorder="1" applyAlignment="1">
      <alignment vertical="center"/>
    </xf>
    <xf numFmtId="0" fontId="9" fillId="3" borderId="26" xfId="1" applyFont="1" applyFill="1" applyBorder="1" applyAlignment="1" applyProtection="1">
      <alignment horizontal="center" vertical="center"/>
      <protection locked="0"/>
    </xf>
    <xf numFmtId="0" fontId="11" fillId="3" borderId="43" xfId="1" applyFont="1" applyFill="1" applyBorder="1" applyAlignment="1" applyProtection="1">
      <alignment horizontal="center" vertical="center"/>
      <protection locked="0"/>
    </xf>
    <xf numFmtId="0" fontId="4" fillId="3" borderId="44" xfId="0" applyFont="1" applyFill="1" applyBorder="1" applyAlignment="1">
      <alignment horizontal="center"/>
    </xf>
    <xf numFmtId="0" fontId="4" fillId="3" borderId="24" xfId="0" applyFont="1" applyFill="1" applyBorder="1" applyAlignment="1">
      <alignment horizontal="center"/>
    </xf>
    <xf numFmtId="0" fontId="9" fillId="3" borderId="43" xfId="1" applyFont="1" applyFill="1" applyBorder="1" applyAlignment="1" applyProtection="1">
      <alignment horizontal="center" vertical="center" wrapText="1"/>
      <protection locked="0"/>
    </xf>
    <xf numFmtId="0" fontId="2" fillId="3" borderId="24" xfId="0" applyFont="1" applyFill="1" applyBorder="1" applyAlignment="1">
      <alignment horizontal="center" vertical="center"/>
    </xf>
  </cellXfs>
  <cellStyles count="9">
    <cellStyle name="Euro" xfId="2" xr:uid="{00000000-0005-0000-0000-000000000000}"/>
    <cellStyle name="Euro 2" xfId="3" xr:uid="{00000000-0005-0000-0000-000001000000}"/>
    <cellStyle name="Prozent" xfId="8" builtinId="5"/>
    <cellStyle name="Prozent 2" xfId="4" xr:uid="{00000000-0005-0000-0000-000002000000}"/>
    <cellStyle name="Standard" xfId="0" builtinId="0"/>
    <cellStyle name="Standard 2" xfId="1" xr:uid="{00000000-0005-0000-0000-000004000000}"/>
    <cellStyle name="Standard 3" xfId="5" xr:uid="{00000000-0005-0000-0000-000005000000}"/>
    <cellStyle name="Standard 4" xfId="6" xr:uid="{00000000-0005-0000-0000-000006000000}"/>
    <cellStyle name="Standard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68216</xdr:colOff>
      <xdr:row>18</xdr:row>
      <xdr:rowOff>70066</xdr:rowOff>
    </xdr:from>
    <xdr:ext cx="1274809" cy="901484"/>
    <xdr:pic>
      <xdr:nvPicPr>
        <xdr:cNvPr id="2" name="Grafik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3966" y="3118066"/>
          <a:ext cx="1274809" cy="90148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18</xdr:row>
      <xdr:rowOff>70216</xdr:rowOff>
    </xdr:from>
    <xdr:ext cx="1276350" cy="901334"/>
    <xdr:pic>
      <xdr:nvPicPr>
        <xdr:cNvPr id="3" name="Grafik 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8300" y="3118216"/>
          <a:ext cx="1276350" cy="90133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68216</xdr:colOff>
      <xdr:row>18</xdr:row>
      <xdr:rowOff>70066</xdr:rowOff>
    </xdr:from>
    <xdr:ext cx="1274809" cy="901484"/>
    <xdr:pic>
      <xdr:nvPicPr>
        <xdr:cNvPr id="2" name="Grafik 3">
          <a:extLst>
            <a:ext uri="{FF2B5EF4-FFF2-40B4-BE49-F238E27FC236}">
              <a16:creationId xmlns:a16="http://schemas.microsoft.com/office/drawing/2014/main" id="{98759041-6557-46C7-8870-103833D26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466" y="3346666"/>
          <a:ext cx="1274809" cy="90148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18</xdr:row>
      <xdr:rowOff>70216</xdr:rowOff>
    </xdr:from>
    <xdr:ext cx="1276350" cy="901334"/>
    <xdr:pic>
      <xdr:nvPicPr>
        <xdr:cNvPr id="3" name="Grafik 7">
          <a:extLst>
            <a:ext uri="{FF2B5EF4-FFF2-40B4-BE49-F238E27FC236}">
              <a16:creationId xmlns:a16="http://schemas.microsoft.com/office/drawing/2014/main" id="{4CAF3B7A-EA5F-4787-8516-4DEAE622D0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3346816"/>
          <a:ext cx="1276350" cy="90133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abSelected="1" showWhiteSpace="0" view="pageLayout" topLeftCell="A28" zoomScale="145" zoomScaleNormal="100" zoomScalePageLayoutView="145" workbookViewId="0">
      <selection activeCell="E39" sqref="E39"/>
    </sheetView>
  </sheetViews>
  <sheetFormatPr baseColWidth="10" defaultColWidth="11.42578125" defaultRowHeight="12.75" x14ac:dyDescent="0.2"/>
  <cols>
    <col min="1" max="1" width="0.85546875" style="1" customWidth="1"/>
    <col min="2" max="2" width="11.42578125" style="1"/>
    <col min="3" max="4" width="7.140625" style="1" customWidth="1"/>
    <col min="5" max="7" width="6.7109375" style="1" customWidth="1"/>
    <col min="8" max="8" width="8.42578125" style="1" customWidth="1"/>
    <col min="9" max="9" width="6.85546875" style="1" customWidth="1"/>
    <col min="10" max="13" width="6.7109375" style="1" customWidth="1"/>
    <col min="14" max="14" width="0.85546875" style="1" customWidth="1"/>
    <col min="15" max="16384" width="11.42578125" style="1"/>
  </cols>
  <sheetData>
    <row r="1" spans="1:14" ht="4.5" customHeight="1" x14ac:dyDescent="0.2">
      <c r="A1" s="29"/>
      <c r="B1" s="28"/>
      <c r="C1" s="28"/>
      <c r="D1" s="28"/>
      <c r="E1" s="28"/>
      <c r="F1" s="28"/>
      <c r="G1" s="28"/>
      <c r="H1" s="28"/>
      <c r="I1" s="28"/>
      <c r="J1" s="28"/>
      <c r="K1" s="28"/>
      <c r="L1" s="28"/>
      <c r="M1" s="28"/>
      <c r="N1" s="27"/>
    </row>
    <row r="2" spans="1:14" ht="18" customHeight="1" x14ac:dyDescent="0.25">
      <c r="A2" s="11"/>
      <c r="B2" s="45"/>
      <c r="C2" s="9"/>
      <c r="D2" s="9"/>
      <c r="E2" s="9"/>
      <c r="F2" s="9"/>
      <c r="G2" s="9"/>
      <c r="H2" s="9"/>
      <c r="I2" s="46"/>
      <c r="J2" s="47"/>
      <c r="K2" s="47"/>
      <c r="L2" s="9"/>
      <c r="M2" s="9"/>
      <c r="N2" s="8"/>
    </row>
    <row r="3" spans="1:14" ht="8.25" customHeight="1" x14ac:dyDescent="0.2">
      <c r="A3" s="11"/>
      <c r="B3" s="9"/>
      <c r="C3" s="9"/>
      <c r="D3" s="9"/>
      <c r="E3" s="9"/>
      <c r="F3" s="9"/>
      <c r="G3" s="9"/>
      <c r="H3" s="9"/>
      <c r="I3" s="9"/>
      <c r="J3" s="9"/>
      <c r="K3" s="9"/>
      <c r="L3" s="9"/>
      <c r="M3" s="9"/>
      <c r="N3" s="8"/>
    </row>
    <row r="4" spans="1:14" ht="18.75" customHeight="1" x14ac:dyDescent="0.2">
      <c r="A4" s="11"/>
      <c r="B4" s="26" t="s">
        <v>33</v>
      </c>
      <c r="C4" s="10"/>
      <c r="D4" s="10"/>
      <c r="E4" s="10"/>
      <c r="F4" s="10"/>
      <c r="G4" s="10"/>
      <c r="H4" s="10"/>
      <c r="I4" s="9"/>
      <c r="J4" s="9"/>
      <c r="K4" s="9"/>
      <c r="L4" s="9"/>
      <c r="M4" s="9"/>
      <c r="N4" s="8"/>
    </row>
    <row r="5" spans="1:14" x14ac:dyDescent="0.2">
      <c r="A5" s="11"/>
      <c r="B5" s="10"/>
      <c r="C5" s="10"/>
      <c r="D5" s="10"/>
      <c r="E5" s="10"/>
      <c r="F5" s="10"/>
      <c r="G5" s="10"/>
      <c r="H5" s="10"/>
      <c r="I5" s="9"/>
      <c r="J5" s="9"/>
      <c r="K5" s="9"/>
      <c r="L5" s="9"/>
      <c r="M5" s="9"/>
      <c r="N5" s="8"/>
    </row>
    <row r="6" spans="1:14" ht="27" customHeight="1" x14ac:dyDescent="0.25">
      <c r="A6" s="11"/>
      <c r="B6" s="122" t="s">
        <v>32</v>
      </c>
      <c r="C6" s="123"/>
      <c r="D6" s="123"/>
      <c r="E6" s="123"/>
      <c r="F6" s="123"/>
      <c r="G6" s="124" t="s">
        <v>31</v>
      </c>
      <c r="H6" s="125"/>
      <c r="I6" s="125"/>
      <c r="J6" s="125"/>
      <c r="K6" s="125"/>
      <c r="L6" s="125"/>
      <c r="M6" s="126"/>
      <c r="N6" s="8"/>
    </row>
    <row r="7" spans="1:14" ht="15" x14ac:dyDescent="0.2">
      <c r="A7" s="11"/>
      <c r="B7" s="127" t="s">
        <v>30</v>
      </c>
      <c r="C7" s="119" t="s">
        <v>29</v>
      </c>
      <c r="D7" s="118"/>
      <c r="E7" s="118"/>
      <c r="F7" s="118"/>
      <c r="G7" s="118"/>
      <c r="H7" s="118"/>
      <c r="I7" s="118"/>
      <c r="J7" s="118"/>
      <c r="K7" s="118"/>
      <c r="L7" s="118"/>
      <c r="M7" s="128"/>
      <c r="N7" s="8"/>
    </row>
    <row r="8" spans="1:14" x14ac:dyDescent="0.2">
      <c r="A8" s="11"/>
      <c r="B8" s="129"/>
      <c r="C8" s="130" t="s">
        <v>28</v>
      </c>
      <c r="D8" s="120" t="s">
        <v>27</v>
      </c>
      <c r="E8" s="121" t="s">
        <v>26</v>
      </c>
      <c r="F8" s="131" t="s">
        <v>25</v>
      </c>
      <c r="G8" s="131" t="s">
        <v>24</v>
      </c>
      <c r="H8" s="131" t="s">
        <v>23</v>
      </c>
      <c r="I8" s="130" t="s">
        <v>22</v>
      </c>
      <c r="J8" s="131" t="s">
        <v>21</v>
      </c>
      <c r="K8" s="131" t="s">
        <v>20</v>
      </c>
      <c r="L8" s="130" t="s">
        <v>19</v>
      </c>
      <c r="M8" s="131" t="s">
        <v>18</v>
      </c>
      <c r="N8" s="8"/>
    </row>
    <row r="9" spans="1:14" x14ac:dyDescent="0.2">
      <c r="A9" s="11"/>
      <c r="B9" s="161">
        <v>1</v>
      </c>
      <c r="C9" s="162">
        <v>26.19</v>
      </c>
      <c r="D9" s="162">
        <v>33.020000000000003</v>
      </c>
      <c r="E9" s="163">
        <v>39.83</v>
      </c>
      <c r="F9" s="162">
        <v>46.64</v>
      </c>
      <c r="G9" s="162">
        <v>53.46</v>
      </c>
      <c r="H9" s="162">
        <v>63.8</v>
      </c>
      <c r="I9" s="162">
        <v>69.52</v>
      </c>
      <c r="J9" s="162">
        <v>74.31</v>
      </c>
      <c r="K9" s="162">
        <v>81.260000000000005</v>
      </c>
      <c r="L9" s="162">
        <v>92.6</v>
      </c>
      <c r="M9" s="164">
        <v>100.6</v>
      </c>
      <c r="N9" s="8"/>
    </row>
    <row r="10" spans="1:14" x14ac:dyDescent="0.2">
      <c r="A10" s="11"/>
      <c r="B10" s="43">
        <v>2</v>
      </c>
      <c r="C10" s="18">
        <v>27.92</v>
      </c>
      <c r="D10" s="18">
        <v>34.75</v>
      </c>
      <c r="E10" s="44">
        <v>41.56</v>
      </c>
      <c r="F10" s="18">
        <v>48.36</v>
      </c>
      <c r="G10" s="18">
        <v>55.19</v>
      </c>
      <c r="H10" s="18">
        <v>65.63</v>
      </c>
      <c r="I10" s="18">
        <v>71.45</v>
      </c>
      <c r="J10" s="18">
        <v>76.28</v>
      </c>
      <c r="K10" s="18">
        <v>83.28</v>
      </c>
      <c r="L10" s="18">
        <v>93.69</v>
      </c>
      <c r="M10" s="60">
        <v>104.1</v>
      </c>
      <c r="N10" s="8"/>
    </row>
    <row r="11" spans="1:14" x14ac:dyDescent="0.2">
      <c r="A11" s="11"/>
      <c r="B11" s="159">
        <v>3</v>
      </c>
      <c r="C11" s="160">
        <v>29.69</v>
      </c>
      <c r="D11" s="160">
        <v>36.5</v>
      </c>
      <c r="E11" s="155">
        <v>43.32</v>
      </c>
      <c r="F11" s="160">
        <v>50.14</v>
      </c>
      <c r="G11" s="160">
        <v>56.95</v>
      </c>
      <c r="H11" s="160">
        <v>67.45</v>
      </c>
      <c r="I11" s="160">
        <v>73.34</v>
      </c>
      <c r="J11" s="160">
        <v>78.23</v>
      </c>
      <c r="K11" s="160">
        <v>85.3</v>
      </c>
      <c r="L11" s="160">
        <v>95.7</v>
      </c>
      <c r="M11" s="156">
        <v>107.58</v>
      </c>
      <c r="N11" s="8"/>
    </row>
    <row r="12" spans="1:14" x14ac:dyDescent="0.2">
      <c r="A12" s="11"/>
      <c r="B12" s="43">
        <v>4</v>
      </c>
      <c r="C12" s="18">
        <v>31.41</v>
      </c>
      <c r="D12" s="18">
        <v>38.229999999999997</v>
      </c>
      <c r="E12" s="44">
        <v>45.05</v>
      </c>
      <c r="F12" s="18">
        <v>51.87</v>
      </c>
      <c r="G12" s="18">
        <v>58.67</v>
      </c>
      <c r="H12" s="18">
        <v>69.28</v>
      </c>
      <c r="I12" s="18">
        <v>75.239999999999995</v>
      </c>
      <c r="J12" s="18">
        <v>80.22</v>
      </c>
      <c r="K12" s="18">
        <v>87.37</v>
      </c>
      <c r="L12" s="18">
        <v>95.99</v>
      </c>
      <c r="M12" s="60">
        <v>111.35</v>
      </c>
      <c r="N12" s="8"/>
    </row>
    <row r="13" spans="1:14" ht="12.75" customHeight="1" x14ac:dyDescent="0.2">
      <c r="A13" s="11"/>
      <c r="B13" s="63"/>
      <c r="C13" s="64"/>
      <c r="D13" s="64"/>
      <c r="E13" s="64"/>
      <c r="F13" s="64"/>
      <c r="G13" s="64"/>
      <c r="H13" s="64"/>
      <c r="I13" s="65"/>
      <c r="J13" s="65"/>
      <c r="K13" s="65"/>
      <c r="L13" s="65"/>
      <c r="M13" s="9"/>
      <c r="N13" s="8"/>
    </row>
    <row r="14" spans="1:14" ht="17.25" customHeight="1" x14ac:dyDescent="0.2">
      <c r="A14" s="11"/>
      <c r="B14" s="78" t="s">
        <v>17</v>
      </c>
      <c r="C14" s="78"/>
      <c r="D14" s="78"/>
      <c r="E14" s="78"/>
      <c r="F14" s="78"/>
      <c r="G14" s="78"/>
      <c r="H14" s="78"/>
      <c r="I14" s="78"/>
      <c r="J14" s="78"/>
      <c r="K14" s="78"/>
      <c r="L14" s="78"/>
      <c r="M14" s="78"/>
      <c r="N14" s="8"/>
    </row>
    <row r="15" spans="1:14" ht="15" customHeight="1" x14ac:dyDescent="0.2">
      <c r="A15" s="11"/>
      <c r="B15" s="78" t="s">
        <v>43</v>
      </c>
      <c r="C15" s="78"/>
      <c r="D15" s="78"/>
      <c r="E15" s="78"/>
      <c r="F15" s="78"/>
      <c r="G15" s="78"/>
      <c r="H15" s="78"/>
      <c r="I15" s="78"/>
      <c r="J15" s="78"/>
      <c r="K15" s="78"/>
      <c r="L15" s="78"/>
      <c r="M15" s="78"/>
      <c r="N15" s="8"/>
    </row>
    <row r="16" spans="1:14" x14ac:dyDescent="0.2">
      <c r="A16" s="11"/>
      <c r="B16" s="83" t="s">
        <v>16</v>
      </c>
      <c r="C16" s="83"/>
      <c r="D16" s="83"/>
      <c r="E16" s="83"/>
      <c r="F16" s="83"/>
      <c r="G16" s="83"/>
      <c r="H16" s="83"/>
      <c r="I16" s="83"/>
      <c r="J16" s="83"/>
      <c r="K16" s="83"/>
      <c r="L16" s="83"/>
      <c r="M16" s="83"/>
      <c r="N16" s="8"/>
    </row>
    <row r="17" spans="1:14" ht="18.75" customHeight="1" x14ac:dyDescent="0.2">
      <c r="A17" s="11"/>
      <c r="B17" s="22"/>
      <c r="C17" s="10"/>
      <c r="D17" s="10"/>
      <c r="E17" s="10"/>
      <c r="F17" s="10"/>
      <c r="G17" s="10"/>
      <c r="H17" s="10"/>
      <c r="I17" s="9"/>
      <c r="J17" s="9"/>
      <c r="K17" s="9"/>
      <c r="L17" s="9"/>
      <c r="M17" s="9"/>
      <c r="N17" s="8"/>
    </row>
    <row r="18" spans="1:14" ht="13.5" customHeight="1" x14ac:dyDescent="0.2">
      <c r="A18" s="11"/>
      <c r="B18" s="10"/>
      <c r="C18" s="75" t="s">
        <v>34</v>
      </c>
      <c r="D18" s="76"/>
      <c r="E18" s="76"/>
      <c r="F18" s="75" t="s">
        <v>35</v>
      </c>
      <c r="G18" s="76"/>
      <c r="H18" s="76"/>
      <c r="I18" s="77" t="s">
        <v>40</v>
      </c>
      <c r="J18" s="78"/>
      <c r="K18" s="78"/>
      <c r="L18" s="78"/>
      <c r="M18" s="78"/>
      <c r="N18" s="8"/>
    </row>
    <row r="19" spans="1:14" x14ac:dyDescent="0.2">
      <c r="A19" s="11"/>
      <c r="B19" s="10"/>
      <c r="C19" s="73"/>
      <c r="D19" s="74"/>
      <c r="E19" s="74"/>
      <c r="F19" s="73"/>
      <c r="G19" s="74"/>
      <c r="H19" s="74"/>
      <c r="I19" s="78"/>
      <c r="J19" s="78"/>
      <c r="K19" s="78"/>
      <c r="L19" s="78"/>
      <c r="M19" s="78"/>
      <c r="N19" s="8"/>
    </row>
    <row r="20" spans="1:14" x14ac:dyDescent="0.2">
      <c r="A20" s="11"/>
      <c r="B20" s="10"/>
      <c r="C20" s="74"/>
      <c r="D20" s="74"/>
      <c r="E20" s="74"/>
      <c r="F20" s="74"/>
      <c r="G20" s="74"/>
      <c r="H20" s="74"/>
      <c r="I20" s="78"/>
      <c r="J20" s="78"/>
      <c r="K20" s="78"/>
      <c r="L20" s="78"/>
      <c r="M20" s="78"/>
      <c r="N20" s="8"/>
    </row>
    <row r="21" spans="1:14" x14ac:dyDescent="0.2">
      <c r="A21" s="11"/>
      <c r="B21" s="10"/>
      <c r="C21" s="74"/>
      <c r="D21" s="74"/>
      <c r="E21" s="74"/>
      <c r="F21" s="74"/>
      <c r="G21" s="74"/>
      <c r="H21" s="74"/>
      <c r="I21" s="78"/>
      <c r="J21" s="78"/>
      <c r="K21" s="78"/>
      <c r="L21" s="78"/>
      <c r="M21" s="78"/>
      <c r="N21" s="8"/>
    </row>
    <row r="22" spans="1:14" x14ac:dyDescent="0.2">
      <c r="A22" s="11"/>
      <c r="B22" s="10"/>
      <c r="C22" s="74"/>
      <c r="D22" s="74"/>
      <c r="E22" s="74"/>
      <c r="F22" s="74"/>
      <c r="G22" s="74"/>
      <c r="H22" s="74"/>
      <c r="I22" s="78"/>
      <c r="J22" s="78"/>
      <c r="K22" s="78"/>
      <c r="L22" s="78"/>
      <c r="M22" s="78"/>
      <c r="N22" s="8"/>
    </row>
    <row r="23" spans="1:14" x14ac:dyDescent="0.2">
      <c r="A23" s="11"/>
      <c r="B23" s="10"/>
      <c r="C23" s="74"/>
      <c r="D23" s="74"/>
      <c r="E23" s="74"/>
      <c r="F23" s="74"/>
      <c r="G23" s="74"/>
      <c r="H23" s="74"/>
      <c r="I23" s="78"/>
      <c r="J23" s="78"/>
      <c r="K23" s="78"/>
      <c r="L23" s="78"/>
      <c r="M23" s="78"/>
      <c r="N23" s="8"/>
    </row>
    <row r="24" spans="1:14" x14ac:dyDescent="0.2">
      <c r="A24" s="11"/>
      <c r="B24" s="10"/>
      <c r="C24" s="74"/>
      <c r="D24" s="74"/>
      <c r="E24" s="74"/>
      <c r="F24" s="74"/>
      <c r="G24" s="74"/>
      <c r="H24" s="74"/>
      <c r="I24" s="78"/>
      <c r="J24" s="78"/>
      <c r="K24" s="78"/>
      <c r="L24" s="78"/>
      <c r="M24" s="78"/>
      <c r="N24" s="8"/>
    </row>
    <row r="25" spans="1:14" x14ac:dyDescent="0.2">
      <c r="A25" s="11"/>
      <c r="B25" s="10"/>
      <c r="C25" s="10"/>
      <c r="D25" s="10"/>
      <c r="E25" s="10"/>
      <c r="F25" s="10"/>
      <c r="G25" s="10"/>
      <c r="H25" s="10"/>
      <c r="I25" s="10"/>
      <c r="J25" s="10"/>
      <c r="K25" s="10"/>
      <c r="L25" s="10"/>
      <c r="M25" s="10"/>
      <c r="N25" s="8"/>
    </row>
    <row r="26" spans="1:14" ht="15" customHeight="1" x14ac:dyDescent="0.2">
      <c r="A26" s="11"/>
      <c r="B26" s="67" t="s">
        <v>42</v>
      </c>
      <c r="C26" s="67"/>
      <c r="D26" s="67"/>
      <c r="E26" s="67"/>
      <c r="F26" s="67"/>
      <c r="G26" s="67"/>
      <c r="H26" s="67"/>
      <c r="I26" s="67"/>
      <c r="J26" s="67"/>
      <c r="K26" s="67"/>
      <c r="L26" s="67"/>
      <c r="M26" s="67"/>
      <c r="N26" s="8"/>
    </row>
    <row r="27" spans="1:14" x14ac:dyDescent="0.2">
      <c r="A27" s="11"/>
      <c r="B27" s="31"/>
      <c r="C27" s="30"/>
      <c r="D27" s="30"/>
      <c r="E27" s="30"/>
      <c r="F27" s="30"/>
      <c r="G27" s="30"/>
      <c r="H27" s="30"/>
      <c r="I27" s="31"/>
      <c r="J27" s="31"/>
      <c r="K27" s="31"/>
      <c r="L27" s="31"/>
      <c r="M27" s="31"/>
      <c r="N27" s="8"/>
    </row>
    <row r="28" spans="1:14" x14ac:dyDescent="0.2">
      <c r="A28" s="11"/>
      <c r="B28" s="32" t="s">
        <v>46</v>
      </c>
      <c r="C28" s="12"/>
      <c r="D28" s="12"/>
      <c r="E28" s="10"/>
      <c r="F28" s="33" t="s">
        <v>39</v>
      </c>
      <c r="G28" s="10"/>
      <c r="H28" s="10"/>
      <c r="I28" s="10"/>
      <c r="J28" s="10"/>
      <c r="K28" s="10"/>
      <c r="L28" s="10"/>
      <c r="M28" s="10"/>
      <c r="N28" s="8"/>
    </row>
    <row r="29" spans="1:14" ht="27" customHeight="1" x14ac:dyDescent="0.2">
      <c r="A29" s="11"/>
      <c r="B29" s="114" t="s">
        <v>36</v>
      </c>
      <c r="C29" s="115"/>
      <c r="D29" s="115"/>
      <c r="E29" s="13"/>
      <c r="F29" s="117" t="s">
        <v>41</v>
      </c>
      <c r="G29" s="117"/>
      <c r="H29" s="117"/>
      <c r="I29" s="117"/>
      <c r="J29" s="40"/>
      <c r="K29" s="9"/>
      <c r="L29" s="9"/>
      <c r="M29" s="9"/>
      <c r="N29" s="8"/>
    </row>
    <row r="30" spans="1:14" ht="15" x14ac:dyDescent="0.2">
      <c r="A30" s="11"/>
      <c r="B30" s="116" t="s">
        <v>15</v>
      </c>
      <c r="C30" s="93" t="s">
        <v>14</v>
      </c>
      <c r="D30" s="93"/>
      <c r="E30" s="13"/>
      <c r="F30" s="133" t="s">
        <v>15</v>
      </c>
      <c r="G30" s="134"/>
      <c r="H30" s="116" t="s">
        <v>14</v>
      </c>
      <c r="I30" s="61" t="s">
        <v>13</v>
      </c>
      <c r="J30" s="40"/>
      <c r="K30" s="9"/>
      <c r="L30" s="9"/>
      <c r="M30" s="9"/>
      <c r="N30" s="8"/>
    </row>
    <row r="31" spans="1:14" ht="15.75" thickBot="1" x14ac:dyDescent="0.25">
      <c r="A31" s="11"/>
      <c r="B31" s="166" t="s">
        <v>12</v>
      </c>
      <c r="C31" s="165" t="s">
        <v>11</v>
      </c>
      <c r="D31" s="165"/>
      <c r="E31" s="13"/>
      <c r="F31" s="165" t="s">
        <v>12</v>
      </c>
      <c r="G31" s="168"/>
      <c r="H31" s="166" t="s">
        <v>11</v>
      </c>
      <c r="I31" s="167" t="s">
        <v>11</v>
      </c>
      <c r="J31" s="39"/>
      <c r="K31" s="9"/>
      <c r="L31" s="9"/>
      <c r="M31" s="9"/>
      <c r="N31" s="8"/>
    </row>
    <row r="32" spans="1:14" ht="15" x14ac:dyDescent="0.2">
      <c r="A32" s="11"/>
      <c r="B32" s="150">
        <v>150</v>
      </c>
      <c r="C32" s="149">
        <f>'4.11 Balkonaustritte (2)'!C32:D32*(1+'4.11 Balkonaustritte (2)'!$F$38)</f>
        <v>46.327174999999997</v>
      </c>
      <c r="D32" s="149">
        <v>0</v>
      </c>
      <c r="E32" s="10"/>
      <c r="F32" s="157">
        <v>150</v>
      </c>
      <c r="G32" s="158"/>
      <c r="H32" s="155">
        <v>46.98</v>
      </c>
      <c r="I32" s="156">
        <v>39.36</v>
      </c>
      <c r="J32" s="36"/>
      <c r="K32" s="9"/>
      <c r="L32" s="9"/>
      <c r="M32" s="9"/>
      <c r="N32" s="8"/>
    </row>
    <row r="33" spans="1:14" ht="15" x14ac:dyDescent="0.2">
      <c r="A33" s="11"/>
      <c r="B33" s="113">
        <v>180</v>
      </c>
      <c r="C33" s="66">
        <f>'4.11 Balkonaustritte (2)'!C33:D33*(1+'4.11 Balkonaustritte (2)'!$F$38)</f>
        <v>63.149374999999992</v>
      </c>
      <c r="D33" s="66">
        <v>1</v>
      </c>
      <c r="E33" s="10"/>
      <c r="F33" s="102">
        <v>210</v>
      </c>
      <c r="G33" s="103"/>
      <c r="H33" s="44">
        <v>61.83</v>
      </c>
      <c r="I33" s="60">
        <v>52.4</v>
      </c>
      <c r="J33" s="10"/>
      <c r="K33" s="9"/>
      <c r="L33" s="9"/>
      <c r="M33" s="9"/>
      <c r="N33" s="8"/>
    </row>
    <row r="34" spans="1:14" x14ac:dyDescent="0.2">
      <c r="A34" s="11"/>
      <c r="B34" s="150">
        <v>210</v>
      </c>
      <c r="C34" s="149">
        <f>'4.11 Balkonaustritte (2)'!C34:D34*(1+'4.11 Balkonaustritte (2)'!$F$38)</f>
        <v>68.75677499999999</v>
      </c>
      <c r="D34" s="149">
        <v>2</v>
      </c>
      <c r="E34" s="10"/>
      <c r="F34" s="37" t="s">
        <v>9</v>
      </c>
      <c r="G34" s="38"/>
      <c r="H34" s="38"/>
      <c r="I34" s="10"/>
      <c r="J34" s="10"/>
      <c r="K34" s="10"/>
      <c r="L34" s="10"/>
      <c r="M34" s="10"/>
      <c r="N34" s="8"/>
    </row>
    <row r="35" spans="1:14" x14ac:dyDescent="0.2">
      <c r="A35" s="11"/>
      <c r="B35" s="113">
        <v>240</v>
      </c>
      <c r="C35" s="66">
        <f>'4.11 Balkonaustritte (2)'!C35:D35*(1+'4.11 Balkonaustritte (2)'!$F$38)</f>
        <v>71.864649999999997</v>
      </c>
      <c r="D35" s="66">
        <v>3</v>
      </c>
      <c r="E35" s="10"/>
      <c r="F35" s="37" t="s">
        <v>10</v>
      </c>
      <c r="G35" s="38"/>
      <c r="H35" s="38"/>
      <c r="I35" s="10"/>
      <c r="J35" s="10"/>
      <c r="K35" s="10"/>
      <c r="L35" s="10"/>
      <c r="M35" s="10"/>
      <c r="N35" s="8"/>
    </row>
    <row r="36" spans="1:14" x14ac:dyDescent="0.2">
      <c r="A36" s="11"/>
      <c r="B36" s="153">
        <v>260</v>
      </c>
      <c r="C36" s="151">
        <f>'4.11 Balkonaustritte (2)'!C36:D36*(1+'4.11 Balkonaustritte (2)'!$F$38)</f>
        <v>76.030524999999997</v>
      </c>
      <c r="D36" s="152">
        <v>4</v>
      </c>
      <c r="E36" s="10"/>
      <c r="I36" s="10"/>
      <c r="J36" s="10"/>
      <c r="K36" s="10"/>
      <c r="L36" s="10"/>
      <c r="M36" s="10"/>
      <c r="N36" s="8"/>
    </row>
    <row r="37" spans="1:14" x14ac:dyDescent="0.2">
      <c r="A37" s="11"/>
      <c r="B37" s="113">
        <v>280</v>
      </c>
      <c r="C37" s="66">
        <f>'4.11 Balkonaustritte (2)'!C37:D37*(1+'4.11 Balkonaustritte (2)'!$F$38)</f>
        <v>84.018424999999993</v>
      </c>
      <c r="D37" s="66">
        <v>5</v>
      </c>
      <c r="E37" s="10"/>
      <c r="F37" s="16"/>
      <c r="G37" s="10"/>
      <c r="H37" s="10"/>
      <c r="I37" s="10"/>
      <c r="J37" s="10"/>
      <c r="K37" s="10"/>
      <c r="L37" s="10"/>
      <c r="M37" s="10"/>
      <c r="N37" s="8"/>
    </row>
    <row r="38" spans="1:14" x14ac:dyDescent="0.2">
      <c r="A38" s="11"/>
      <c r="B38" s="154">
        <v>300</v>
      </c>
      <c r="C38" s="149">
        <f>'4.11 Balkonaustritte (2)'!C38:D38*(1+'4.11 Balkonaustritte (2)'!$F$38)</f>
        <v>96.410249999999991</v>
      </c>
      <c r="D38" s="149">
        <v>6</v>
      </c>
      <c r="E38" s="10"/>
      <c r="F38" s="10"/>
      <c r="G38" s="10"/>
      <c r="H38" s="10"/>
      <c r="I38" s="10"/>
      <c r="J38" s="10"/>
      <c r="K38" s="10"/>
      <c r="L38" s="10"/>
      <c r="M38" s="10"/>
      <c r="N38" s="8"/>
    </row>
    <row r="39" spans="1:14" x14ac:dyDescent="0.2">
      <c r="A39" s="11"/>
      <c r="B39" s="113">
        <v>340</v>
      </c>
      <c r="C39" s="66">
        <f>'4.11 Balkonaustritte (2)'!C39:D39*(1+'4.11 Balkonaustritte (2)'!$F$38)</f>
        <v>103.24757499999998</v>
      </c>
      <c r="D39" s="66">
        <v>7</v>
      </c>
      <c r="E39" s="10"/>
      <c r="F39" s="10"/>
      <c r="G39" s="10"/>
      <c r="H39" s="10"/>
      <c r="I39" s="10"/>
      <c r="J39" s="10"/>
      <c r="K39" s="10"/>
      <c r="L39" s="10"/>
      <c r="M39" s="10"/>
      <c r="N39" s="8"/>
    </row>
    <row r="40" spans="1:14" ht="17.25" customHeight="1" x14ac:dyDescent="0.2">
      <c r="A40" s="11"/>
      <c r="B40" s="15"/>
      <c r="C40" s="132"/>
      <c r="D40" s="14"/>
      <c r="E40" s="10"/>
      <c r="F40" s="10"/>
      <c r="G40" s="10"/>
      <c r="H40" s="10"/>
      <c r="I40" s="10"/>
      <c r="J40" s="10"/>
      <c r="K40" s="10"/>
      <c r="L40" s="10"/>
      <c r="M40" s="10"/>
      <c r="N40" s="8"/>
    </row>
    <row r="41" spans="1:14" x14ac:dyDescent="0.2">
      <c r="A41" s="11"/>
      <c r="B41" s="41" t="s">
        <v>9</v>
      </c>
      <c r="C41" s="42"/>
      <c r="D41" s="14"/>
      <c r="E41" s="10"/>
      <c r="F41" s="10"/>
      <c r="G41" s="10"/>
      <c r="H41" s="10"/>
      <c r="I41" s="10"/>
      <c r="J41" s="10"/>
      <c r="K41" s="10"/>
      <c r="L41" s="10"/>
      <c r="M41" s="10"/>
      <c r="N41" s="8"/>
    </row>
    <row r="42" spans="1:14" x14ac:dyDescent="0.2">
      <c r="A42" s="11"/>
      <c r="B42" s="10"/>
      <c r="C42" s="10"/>
      <c r="D42" s="10"/>
      <c r="E42" s="10"/>
      <c r="F42" s="10"/>
      <c r="G42" s="87"/>
      <c r="H42" s="87"/>
      <c r="I42" s="10"/>
      <c r="J42" s="10"/>
      <c r="K42" s="10"/>
      <c r="L42" s="10"/>
      <c r="M42" s="10"/>
      <c r="N42" s="8"/>
    </row>
    <row r="43" spans="1:14" ht="27" customHeight="1" x14ac:dyDescent="0.2">
      <c r="A43" s="11"/>
      <c r="B43" s="135" t="s">
        <v>37</v>
      </c>
      <c r="C43" s="135"/>
      <c r="D43" s="135"/>
      <c r="E43" s="135"/>
      <c r="F43" s="135"/>
      <c r="G43" s="135"/>
      <c r="H43" s="135"/>
      <c r="I43" s="13"/>
      <c r="J43" s="35"/>
      <c r="K43" s="35"/>
      <c r="L43" s="35"/>
      <c r="M43" s="35"/>
      <c r="N43" s="8"/>
    </row>
    <row r="44" spans="1:14" ht="27" customHeight="1" x14ac:dyDescent="0.25">
      <c r="A44" s="11"/>
      <c r="B44" s="170" t="s">
        <v>8</v>
      </c>
      <c r="C44" s="171"/>
      <c r="D44" s="172"/>
      <c r="E44" s="173" t="s">
        <v>7</v>
      </c>
      <c r="F44" s="174"/>
      <c r="G44" s="169" t="s">
        <v>6</v>
      </c>
      <c r="H44" s="123"/>
      <c r="I44" s="13"/>
      <c r="J44" s="35"/>
      <c r="K44" s="35"/>
      <c r="L44" s="35"/>
      <c r="M44" s="35"/>
      <c r="N44" s="8"/>
    </row>
    <row r="45" spans="1:14" ht="15" x14ac:dyDescent="0.2">
      <c r="A45" s="11"/>
      <c r="B45" s="146" t="s">
        <v>5</v>
      </c>
      <c r="C45" s="147"/>
      <c r="D45" s="148"/>
      <c r="E45" s="144" t="s">
        <v>4</v>
      </c>
      <c r="F45" s="145"/>
      <c r="G45" s="143">
        <f>10.3*(1+0.07)</f>
        <v>11.021000000000001</v>
      </c>
      <c r="H45" s="143">
        <v>0</v>
      </c>
      <c r="I45" s="10"/>
      <c r="J45" s="35"/>
      <c r="K45" s="35"/>
      <c r="L45" s="35"/>
      <c r="M45" s="35"/>
      <c r="N45" s="8"/>
    </row>
    <row r="46" spans="1:14" ht="15" x14ac:dyDescent="0.2">
      <c r="A46" s="11"/>
      <c r="B46" s="50" t="s">
        <v>44</v>
      </c>
      <c r="C46" s="50"/>
      <c r="D46" s="62"/>
      <c r="E46" s="85" t="s">
        <v>4</v>
      </c>
      <c r="F46" s="86"/>
      <c r="G46" s="84">
        <f>16*(1+0.07)</f>
        <v>17.12</v>
      </c>
      <c r="H46" s="84">
        <v>0</v>
      </c>
      <c r="I46" s="10"/>
      <c r="J46" s="35"/>
      <c r="K46" s="35"/>
      <c r="L46" s="35"/>
      <c r="M46" s="35"/>
      <c r="N46" s="8"/>
    </row>
    <row r="47" spans="1:14" ht="15" x14ac:dyDescent="0.2">
      <c r="A47" s="11"/>
      <c r="B47" s="140" t="s">
        <v>45</v>
      </c>
      <c r="C47" s="141"/>
      <c r="D47" s="142"/>
      <c r="E47" s="138" t="s">
        <v>3</v>
      </c>
      <c r="F47" s="139"/>
      <c r="G47" s="136">
        <f>16.33*(1+0.07)</f>
        <v>17.473099999999999</v>
      </c>
      <c r="H47" s="137">
        <v>0</v>
      </c>
      <c r="I47" s="10"/>
      <c r="J47" s="35"/>
      <c r="K47" s="35"/>
      <c r="L47" s="35"/>
      <c r="M47" s="35"/>
      <c r="N47" s="8"/>
    </row>
    <row r="48" spans="1:14" ht="15.75" thickBot="1" x14ac:dyDescent="0.25">
      <c r="A48" s="11"/>
      <c r="B48" s="50" t="s">
        <v>45</v>
      </c>
      <c r="C48" s="50"/>
      <c r="D48" s="62"/>
      <c r="E48" s="85" t="s">
        <v>2</v>
      </c>
      <c r="F48" s="86"/>
      <c r="G48" s="84">
        <f>16.86*(1+0.07)</f>
        <v>18.040199999999999</v>
      </c>
      <c r="H48" s="84">
        <v>0</v>
      </c>
      <c r="I48" s="10"/>
      <c r="J48" s="34"/>
      <c r="K48" s="34"/>
      <c r="L48" s="34"/>
      <c r="M48" s="34"/>
      <c r="N48" s="8"/>
    </row>
    <row r="49" spans="1:14" ht="15" x14ac:dyDescent="0.2">
      <c r="A49" s="11"/>
      <c r="B49" s="140" t="s">
        <v>45</v>
      </c>
      <c r="C49" s="141"/>
      <c r="D49" s="142"/>
      <c r="E49" s="138" t="s">
        <v>1</v>
      </c>
      <c r="F49" s="139"/>
      <c r="G49" s="136">
        <f>18.61*(1+0.07)</f>
        <v>19.912700000000001</v>
      </c>
      <c r="H49" s="137">
        <v>0</v>
      </c>
      <c r="I49" s="10"/>
      <c r="J49" s="10"/>
      <c r="K49" s="10"/>
      <c r="L49" s="10"/>
      <c r="M49" s="10"/>
      <c r="N49" s="8"/>
    </row>
    <row r="50" spans="1:14" ht="15" x14ac:dyDescent="0.2">
      <c r="A50" s="11"/>
      <c r="B50" s="50" t="s">
        <v>45</v>
      </c>
      <c r="C50" s="50"/>
      <c r="D50" s="62"/>
      <c r="E50" s="85" t="s">
        <v>0</v>
      </c>
      <c r="F50" s="86"/>
      <c r="G50" s="84">
        <f>20.57*(1+0.07)</f>
        <v>22.009900000000002</v>
      </c>
      <c r="H50" s="84">
        <v>0</v>
      </c>
      <c r="I50" s="10"/>
      <c r="J50" s="10"/>
      <c r="K50" s="10"/>
      <c r="L50" s="10"/>
      <c r="M50" s="10"/>
      <c r="N50" s="8"/>
    </row>
    <row r="51" spans="1:14" x14ac:dyDescent="0.2">
      <c r="A51" s="11"/>
      <c r="B51" s="10"/>
      <c r="C51" s="10"/>
      <c r="D51" s="10"/>
      <c r="E51" s="10"/>
      <c r="F51" s="10"/>
      <c r="G51" s="10"/>
      <c r="H51" s="10"/>
      <c r="I51" s="10"/>
      <c r="J51" s="10"/>
      <c r="K51" s="10"/>
      <c r="L51" s="10"/>
      <c r="M51" s="10"/>
      <c r="N51" s="8"/>
    </row>
    <row r="52" spans="1:14" x14ac:dyDescent="0.2">
      <c r="A52" s="11"/>
      <c r="B52" s="94" t="s">
        <v>38</v>
      </c>
      <c r="C52" s="94"/>
      <c r="D52" s="94"/>
      <c r="E52" s="94"/>
      <c r="F52" s="94"/>
      <c r="G52" s="94"/>
      <c r="H52" s="94"/>
      <c r="I52" s="10"/>
      <c r="J52" s="10"/>
      <c r="K52" s="10"/>
      <c r="L52" s="10"/>
      <c r="M52" s="10"/>
      <c r="N52" s="8"/>
    </row>
    <row r="53" spans="1:14" x14ac:dyDescent="0.2">
      <c r="A53" s="11"/>
      <c r="B53" s="10"/>
      <c r="C53" s="10"/>
      <c r="D53" s="10"/>
      <c r="E53" s="10"/>
      <c r="F53" s="10"/>
      <c r="G53" s="10"/>
      <c r="H53" s="10"/>
      <c r="I53" s="10"/>
      <c r="J53" s="10"/>
      <c r="K53" s="10"/>
      <c r="L53" s="10"/>
      <c r="M53" s="10"/>
      <c r="N53" s="8"/>
    </row>
    <row r="54" spans="1:14" x14ac:dyDescent="0.2">
      <c r="A54" s="11"/>
      <c r="B54" s="10"/>
      <c r="C54" s="10"/>
      <c r="D54" s="10"/>
      <c r="E54" s="10"/>
      <c r="F54" s="10"/>
      <c r="G54" s="10"/>
      <c r="H54" s="10"/>
      <c r="I54" s="9"/>
      <c r="J54" s="9"/>
      <c r="K54" s="9"/>
      <c r="L54" s="9"/>
      <c r="M54" s="9"/>
      <c r="N54" s="8"/>
    </row>
    <row r="55" spans="1:14" x14ac:dyDescent="0.2">
      <c r="A55" s="11"/>
      <c r="B55" s="10"/>
      <c r="C55" s="10"/>
      <c r="D55" s="10"/>
      <c r="E55" s="10"/>
      <c r="F55" s="10"/>
      <c r="G55" s="10"/>
      <c r="H55" s="10"/>
      <c r="I55" s="9"/>
      <c r="J55" s="9"/>
      <c r="K55" s="9"/>
      <c r="L55" s="9"/>
      <c r="M55" s="9"/>
      <c r="N55" s="8"/>
    </row>
    <row r="56" spans="1:14" ht="13.5" thickBot="1" x14ac:dyDescent="0.25">
      <c r="A56" s="7"/>
      <c r="B56" s="6"/>
      <c r="C56" s="6"/>
      <c r="D56" s="6"/>
      <c r="E56" s="6"/>
      <c r="F56" s="6"/>
      <c r="G56" s="6"/>
      <c r="H56" s="6"/>
      <c r="I56" s="5"/>
      <c r="J56" s="5"/>
      <c r="K56" s="5"/>
      <c r="L56" s="5"/>
      <c r="M56" s="5"/>
      <c r="N56" s="4"/>
    </row>
    <row r="57" spans="1:14" x14ac:dyDescent="0.2">
      <c r="B57" s="2"/>
      <c r="C57" s="2"/>
      <c r="D57" s="2"/>
      <c r="E57" s="2"/>
      <c r="F57" s="2"/>
      <c r="G57" s="2"/>
      <c r="H57" s="2"/>
      <c r="L57" s="3"/>
    </row>
    <row r="58" spans="1:14" x14ac:dyDescent="0.2">
      <c r="B58" s="2"/>
      <c r="C58" s="2"/>
      <c r="D58" s="2"/>
      <c r="E58" s="2"/>
      <c r="F58" s="2"/>
      <c r="G58" s="2"/>
      <c r="H58" s="2"/>
    </row>
    <row r="59" spans="1:14" x14ac:dyDescent="0.2">
      <c r="B59" s="2"/>
      <c r="C59" s="2"/>
      <c r="D59" s="2"/>
      <c r="E59" s="2"/>
      <c r="F59" s="2"/>
      <c r="G59" s="2"/>
      <c r="H59" s="2"/>
    </row>
    <row r="60" spans="1:14" x14ac:dyDescent="0.2">
      <c r="B60" s="2"/>
      <c r="C60" s="2"/>
      <c r="D60" s="2"/>
      <c r="E60" s="2"/>
      <c r="F60" s="2"/>
      <c r="G60" s="2"/>
      <c r="H60" s="2"/>
    </row>
    <row r="61" spans="1:14" x14ac:dyDescent="0.2">
      <c r="B61" s="2"/>
      <c r="C61" s="2"/>
      <c r="D61" s="2"/>
      <c r="E61" s="2"/>
      <c r="F61" s="2"/>
      <c r="G61" s="2"/>
      <c r="H61" s="2"/>
    </row>
    <row r="62" spans="1:14" x14ac:dyDescent="0.2">
      <c r="B62" s="2"/>
      <c r="C62" s="2"/>
      <c r="D62" s="2"/>
      <c r="E62" s="2"/>
      <c r="F62" s="2"/>
      <c r="G62" s="2"/>
      <c r="H62" s="2"/>
    </row>
    <row r="63" spans="1:14" x14ac:dyDescent="0.2">
      <c r="B63" s="2"/>
      <c r="C63" s="2"/>
      <c r="D63" s="2"/>
      <c r="E63" s="2"/>
      <c r="F63" s="2"/>
      <c r="G63" s="2"/>
      <c r="H63" s="2"/>
    </row>
  </sheetData>
  <mergeCells count="47">
    <mergeCell ref="E48:F48"/>
    <mergeCell ref="C38:D38"/>
    <mergeCell ref="B52:H52"/>
    <mergeCell ref="B29:D29"/>
    <mergeCell ref="E44:F44"/>
    <mergeCell ref="F30:G30"/>
    <mergeCell ref="G44:H44"/>
    <mergeCell ref="F31:G31"/>
    <mergeCell ref="F32:G32"/>
    <mergeCell ref="F33:G33"/>
    <mergeCell ref="B43:H43"/>
    <mergeCell ref="B44:D44"/>
    <mergeCell ref="E49:F49"/>
    <mergeCell ref="E45:F45"/>
    <mergeCell ref="E46:F46"/>
    <mergeCell ref="G49:H49"/>
    <mergeCell ref="G50:H50"/>
    <mergeCell ref="E50:F50"/>
    <mergeCell ref="G42:H42"/>
    <mergeCell ref="C30:D30"/>
    <mergeCell ref="C32:D32"/>
    <mergeCell ref="C33:D33"/>
    <mergeCell ref="C34:D34"/>
    <mergeCell ref="G45:H45"/>
    <mergeCell ref="G46:H46"/>
    <mergeCell ref="G47:H47"/>
    <mergeCell ref="G48:H48"/>
    <mergeCell ref="E47:F47"/>
    <mergeCell ref="C39:D39"/>
    <mergeCell ref="C31:D31"/>
    <mergeCell ref="C35:D35"/>
    <mergeCell ref="C36:D36"/>
    <mergeCell ref="C37:D37"/>
    <mergeCell ref="B26:M26"/>
    <mergeCell ref="F29:I29"/>
    <mergeCell ref="B6:F6"/>
    <mergeCell ref="G6:M6"/>
    <mergeCell ref="C19:E24"/>
    <mergeCell ref="F19:H24"/>
    <mergeCell ref="C18:E18"/>
    <mergeCell ref="F18:H18"/>
    <mergeCell ref="I18:M24"/>
    <mergeCell ref="C7:M7"/>
    <mergeCell ref="B7:B8"/>
    <mergeCell ref="B14:M14"/>
    <mergeCell ref="B15:M15"/>
    <mergeCell ref="B16:M16"/>
  </mergeCells>
  <printOptions horizontalCentered="1"/>
  <pageMargins left="0.59055118110236227" right="0.59055118110236227" top="0.39370078740157483" bottom="0.39370078740157483" header="0.31496062992125984" footer="0.31496062992125984"/>
  <pageSetup paperSize="9" scale="99" orientation="portrait" r:id="rId1"/>
  <ignoredErrors>
    <ignoredError sqref="G45:H5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F4F6-02A7-451D-B87F-CFA65B2560C6}">
  <sheetPr>
    <pageSetUpPr fitToPage="1"/>
  </sheetPr>
  <dimension ref="A1:N63"/>
  <sheetViews>
    <sheetView showWhiteSpace="0" view="pageLayout" topLeftCell="A19" zoomScale="145" zoomScaleNormal="100" zoomScalePageLayoutView="145" workbookViewId="0">
      <selection activeCell="F38" sqref="F38"/>
    </sheetView>
  </sheetViews>
  <sheetFormatPr baseColWidth="10" defaultColWidth="11.42578125" defaultRowHeight="12.75" x14ac:dyDescent="0.2"/>
  <cols>
    <col min="1" max="1" width="0.85546875" style="1" customWidth="1"/>
    <col min="2" max="2" width="11.42578125" style="1"/>
    <col min="3" max="4" width="7.140625" style="1" customWidth="1"/>
    <col min="5" max="7" width="6.7109375" style="1" customWidth="1"/>
    <col min="8" max="8" width="8.42578125" style="1" customWidth="1"/>
    <col min="9" max="9" width="6.85546875" style="1" customWidth="1"/>
    <col min="10" max="13" width="6.7109375" style="1" customWidth="1"/>
    <col min="14" max="14" width="0.85546875" style="1" customWidth="1"/>
    <col min="15" max="16384" width="11.42578125" style="1"/>
  </cols>
  <sheetData>
    <row r="1" spans="1:14" ht="4.5" customHeight="1" x14ac:dyDescent="0.2">
      <c r="A1" s="29"/>
      <c r="B1" s="28"/>
      <c r="C1" s="28"/>
      <c r="D1" s="28"/>
      <c r="E1" s="28"/>
      <c r="F1" s="28"/>
      <c r="G1" s="28"/>
      <c r="H1" s="28"/>
      <c r="I1" s="28"/>
      <c r="J1" s="28"/>
      <c r="K1" s="28"/>
      <c r="L1" s="28"/>
      <c r="M1" s="28"/>
      <c r="N1" s="27"/>
    </row>
    <row r="2" spans="1:14" ht="18" customHeight="1" x14ac:dyDescent="0.25">
      <c r="A2" s="11"/>
      <c r="B2" s="45"/>
      <c r="C2" s="9"/>
      <c r="D2" s="9"/>
      <c r="E2" s="9"/>
      <c r="F2" s="9"/>
      <c r="G2" s="9"/>
      <c r="H2" s="9"/>
      <c r="I2" s="46"/>
      <c r="J2" s="47"/>
      <c r="K2" s="47"/>
      <c r="L2" s="9"/>
      <c r="M2" s="9"/>
      <c r="N2" s="8"/>
    </row>
    <row r="3" spans="1:14" ht="8.25" customHeight="1" x14ac:dyDescent="0.2">
      <c r="A3" s="11"/>
      <c r="B3" s="9"/>
      <c r="C3" s="9"/>
      <c r="D3" s="9"/>
      <c r="E3" s="9"/>
      <c r="F3" s="9"/>
      <c r="G3" s="9"/>
      <c r="H3" s="9"/>
      <c r="I3" s="9"/>
      <c r="J3" s="9"/>
      <c r="K3" s="9"/>
      <c r="L3" s="9"/>
      <c r="M3" s="9"/>
      <c r="N3" s="8"/>
    </row>
    <row r="4" spans="1:14" ht="18.75" customHeight="1" x14ac:dyDescent="0.2">
      <c r="A4" s="11"/>
      <c r="B4" s="26" t="s">
        <v>33</v>
      </c>
      <c r="C4" s="51"/>
      <c r="D4" s="51"/>
      <c r="E4" s="51"/>
      <c r="F4" s="51"/>
      <c r="G4" s="51"/>
      <c r="H4" s="51"/>
      <c r="I4" s="9"/>
      <c r="J4" s="9"/>
      <c r="K4" s="9"/>
      <c r="L4" s="9"/>
      <c r="M4" s="9"/>
      <c r="N4" s="8"/>
    </row>
    <row r="5" spans="1:14" x14ac:dyDescent="0.2">
      <c r="A5" s="11"/>
      <c r="B5" s="51"/>
      <c r="C5" s="51"/>
      <c r="D5" s="51"/>
      <c r="E5" s="51"/>
      <c r="F5" s="51"/>
      <c r="G5" s="51"/>
      <c r="H5" s="51"/>
      <c r="I5" s="9"/>
      <c r="J5" s="9"/>
      <c r="K5" s="9"/>
      <c r="L5" s="9"/>
      <c r="M5" s="9"/>
      <c r="N5" s="8"/>
    </row>
    <row r="6" spans="1:14" ht="27" customHeight="1" thickBot="1" x14ac:dyDescent="0.3">
      <c r="A6" s="11"/>
      <c r="B6" s="69" t="s">
        <v>32</v>
      </c>
      <c r="C6" s="70"/>
      <c r="D6" s="70"/>
      <c r="E6" s="70"/>
      <c r="F6" s="70"/>
      <c r="G6" s="71" t="s">
        <v>31</v>
      </c>
      <c r="H6" s="72"/>
      <c r="I6" s="72"/>
      <c r="J6" s="72"/>
      <c r="K6" s="72"/>
      <c r="L6" s="72"/>
      <c r="M6" s="72"/>
      <c r="N6" s="8"/>
    </row>
    <row r="7" spans="1:14" ht="15" x14ac:dyDescent="0.2">
      <c r="A7" s="11"/>
      <c r="B7" s="81" t="s">
        <v>30</v>
      </c>
      <c r="C7" s="79" t="s">
        <v>29</v>
      </c>
      <c r="D7" s="80"/>
      <c r="E7" s="80"/>
      <c r="F7" s="80"/>
      <c r="G7" s="80"/>
      <c r="H7" s="80"/>
      <c r="I7" s="80"/>
      <c r="J7" s="80"/>
      <c r="K7" s="80"/>
      <c r="L7" s="80"/>
      <c r="M7" s="80"/>
      <c r="N7" s="8"/>
    </row>
    <row r="8" spans="1:14" x14ac:dyDescent="0.2">
      <c r="A8" s="11"/>
      <c r="B8" s="82"/>
      <c r="C8" s="25" t="s">
        <v>28</v>
      </c>
      <c r="D8" s="24" t="s">
        <v>27</v>
      </c>
      <c r="E8" s="24" t="s">
        <v>26</v>
      </c>
      <c r="F8" s="24" t="s">
        <v>25</v>
      </c>
      <c r="G8" s="24" t="s">
        <v>24</v>
      </c>
      <c r="H8" s="24" t="s">
        <v>23</v>
      </c>
      <c r="I8" s="24" t="s">
        <v>22</v>
      </c>
      <c r="J8" s="24" t="s">
        <v>21</v>
      </c>
      <c r="K8" s="24" t="s">
        <v>20</v>
      </c>
      <c r="L8" s="24" t="s">
        <v>19</v>
      </c>
      <c r="M8" s="23" t="s">
        <v>18</v>
      </c>
      <c r="N8" s="8"/>
    </row>
    <row r="9" spans="1:14" x14ac:dyDescent="0.2">
      <c r="A9" s="11"/>
      <c r="B9" s="53">
        <v>1</v>
      </c>
      <c r="C9" s="19">
        <v>26.19</v>
      </c>
      <c r="D9" s="19">
        <v>33.020000000000003</v>
      </c>
      <c r="E9" s="19">
        <v>39.83</v>
      </c>
      <c r="F9" s="19">
        <v>46.64</v>
      </c>
      <c r="G9" s="19">
        <v>53.46</v>
      </c>
      <c r="H9" s="19">
        <v>63.8</v>
      </c>
      <c r="I9" s="19">
        <v>69.52</v>
      </c>
      <c r="J9" s="19">
        <v>74.31</v>
      </c>
      <c r="K9" s="19">
        <v>81.260000000000005</v>
      </c>
      <c r="L9" s="19">
        <v>92.6</v>
      </c>
      <c r="M9" s="19">
        <v>100.6</v>
      </c>
      <c r="N9" s="8"/>
    </row>
    <row r="10" spans="1:14" x14ac:dyDescent="0.2">
      <c r="A10" s="11"/>
      <c r="B10" s="43">
        <v>2</v>
      </c>
      <c r="C10" s="18">
        <v>27.92</v>
      </c>
      <c r="D10" s="18">
        <v>34.75</v>
      </c>
      <c r="E10" s="18">
        <v>41.56</v>
      </c>
      <c r="F10" s="18">
        <v>48.36</v>
      </c>
      <c r="G10" s="18">
        <v>55.19</v>
      </c>
      <c r="H10" s="18">
        <v>65.63</v>
      </c>
      <c r="I10" s="18">
        <v>71.45</v>
      </c>
      <c r="J10" s="18">
        <v>76.28</v>
      </c>
      <c r="K10" s="18">
        <v>83.28</v>
      </c>
      <c r="L10" s="18">
        <v>93.69</v>
      </c>
      <c r="M10" s="17">
        <v>104.1</v>
      </c>
      <c r="N10" s="8"/>
    </row>
    <row r="11" spans="1:14" x14ac:dyDescent="0.2">
      <c r="A11" s="11"/>
      <c r="B11" s="53">
        <v>3</v>
      </c>
      <c r="C11" s="19">
        <v>29.69</v>
      </c>
      <c r="D11" s="19">
        <v>36.5</v>
      </c>
      <c r="E11" s="19">
        <v>43.32</v>
      </c>
      <c r="F11" s="19">
        <v>50.14</v>
      </c>
      <c r="G11" s="19">
        <v>56.95</v>
      </c>
      <c r="H11" s="19">
        <v>67.45</v>
      </c>
      <c r="I11" s="19">
        <v>73.34</v>
      </c>
      <c r="J11" s="19">
        <v>78.23</v>
      </c>
      <c r="K11" s="19">
        <v>85.3</v>
      </c>
      <c r="L11" s="19">
        <v>95.7</v>
      </c>
      <c r="M11" s="19">
        <v>107.58</v>
      </c>
      <c r="N11" s="8"/>
    </row>
    <row r="12" spans="1:14" x14ac:dyDescent="0.2">
      <c r="A12" s="11"/>
      <c r="B12" s="43">
        <v>4</v>
      </c>
      <c r="C12" s="44">
        <v>31.41</v>
      </c>
      <c r="D12" s="18">
        <v>38.229999999999997</v>
      </c>
      <c r="E12" s="18">
        <v>45.05</v>
      </c>
      <c r="F12" s="18">
        <v>51.87</v>
      </c>
      <c r="G12" s="18">
        <v>58.67</v>
      </c>
      <c r="H12" s="18">
        <v>69.28</v>
      </c>
      <c r="I12" s="18">
        <v>75.239999999999995</v>
      </c>
      <c r="J12" s="18">
        <v>80.22</v>
      </c>
      <c r="K12" s="18">
        <v>87.37</v>
      </c>
      <c r="L12" s="18">
        <v>95.99</v>
      </c>
      <c r="M12" s="17">
        <v>111.35</v>
      </c>
      <c r="N12" s="8"/>
    </row>
    <row r="13" spans="1:14" ht="12.75" customHeight="1" x14ac:dyDescent="0.2">
      <c r="A13" s="11"/>
      <c r="B13" s="51"/>
      <c r="C13" s="51"/>
      <c r="D13" s="51"/>
      <c r="E13" s="51"/>
      <c r="F13" s="51"/>
      <c r="G13" s="51"/>
      <c r="H13" s="51"/>
      <c r="I13" s="9"/>
      <c r="J13" s="9"/>
      <c r="K13" s="9"/>
      <c r="L13" s="9"/>
      <c r="M13" s="9"/>
      <c r="N13" s="8"/>
    </row>
    <row r="14" spans="1:14" ht="17.25" customHeight="1" x14ac:dyDescent="0.2">
      <c r="A14" s="11"/>
      <c r="B14" s="78" t="s">
        <v>17</v>
      </c>
      <c r="C14" s="78"/>
      <c r="D14" s="78"/>
      <c r="E14" s="78"/>
      <c r="F14" s="78"/>
      <c r="G14" s="78"/>
      <c r="H14" s="78"/>
      <c r="I14" s="78"/>
      <c r="J14" s="78"/>
      <c r="K14" s="78"/>
      <c r="L14" s="78"/>
      <c r="M14" s="78"/>
      <c r="N14" s="8"/>
    </row>
    <row r="15" spans="1:14" ht="15" customHeight="1" x14ac:dyDescent="0.2">
      <c r="A15" s="11"/>
      <c r="B15" s="78" t="s">
        <v>43</v>
      </c>
      <c r="C15" s="78"/>
      <c r="D15" s="78"/>
      <c r="E15" s="78"/>
      <c r="F15" s="78"/>
      <c r="G15" s="78"/>
      <c r="H15" s="78"/>
      <c r="I15" s="78"/>
      <c r="J15" s="78"/>
      <c r="K15" s="78"/>
      <c r="L15" s="78"/>
      <c r="M15" s="78"/>
      <c r="N15" s="8"/>
    </row>
    <row r="16" spans="1:14" x14ac:dyDescent="0.2">
      <c r="A16" s="11"/>
      <c r="B16" s="83" t="s">
        <v>16</v>
      </c>
      <c r="C16" s="83"/>
      <c r="D16" s="83"/>
      <c r="E16" s="83"/>
      <c r="F16" s="83"/>
      <c r="G16" s="83"/>
      <c r="H16" s="83"/>
      <c r="I16" s="83"/>
      <c r="J16" s="83"/>
      <c r="K16" s="83"/>
      <c r="L16" s="83"/>
      <c r="M16" s="83"/>
      <c r="N16" s="8"/>
    </row>
    <row r="17" spans="1:14" ht="18.75" customHeight="1" x14ac:dyDescent="0.2">
      <c r="A17" s="11"/>
      <c r="B17" s="22"/>
      <c r="C17" s="51"/>
      <c r="D17" s="51"/>
      <c r="E17" s="51"/>
      <c r="F17" s="51"/>
      <c r="G17" s="51"/>
      <c r="H17" s="51"/>
      <c r="I17" s="9"/>
      <c r="J17" s="9"/>
      <c r="K17" s="9"/>
      <c r="L17" s="9"/>
      <c r="M17" s="9"/>
      <c r="N17" s="8"/>
    </row>
    <row r="18" spans="1:14" ht="13.5" customHeight="1" x14ac:dyDescent="0.2">
      <c r="A18" s="11"/>
      <c r="B18" s="51"/>
      <c r="C18" s="75" t="s">
        <v>34</v>
      </c>
      <c r="D18" s="76"/>
      <c r="E18" s="76"/>
      <c r="F18" s="75" t="s">
        <v>35</v>
      </c>
      <c r="G18" s="76"/>
      <c r="H18" s="76"/>
      <c r="I18" s="77" t="s">
        <v>40</v>
      </c>
      <c r="J18" s="78"/>
      <c r="K18" s="78"/>
      <c r="L18" s="78"/>
      <c r="M18" s="78"/>
      <c r="N18" s="8"/>
    </row>
    <row r="19" spans="1:14" x14ac:dyDescent="0.2">
      <c r="A19" s="11"/>
      <c r="B19" s="51"/>
      <c r="C19" s="73"/>
      <c r="D19" s="74"/>
      <c r="E19" s="74"/>
      <c r="F19" s="73"/>
      <c r="G19" s="74"/>
      <c r="H19" s="74"/>
      <c r="I19" s="78"/>
      <c r="J19" s="78"/>
      <c r="K19" s="78"/>
      <c r="L19" s="78"/>
      <c r="M19" s="78"/>
      <c r="N19" s="8"/>
    </row>
    <row r="20" spans="1:14" x14ac:dyDescent="0.2">
      <c r="A20" s="11"/>
      <c r="B20" s="51"/>
      <c r="C20" s="74"/>
      <c r="D20" s="74"/>
      <c r="E20" s="74"/>
      <c r="F20" s="74"/>
      <c r="G20" s="74"/>
      <c r="H20" s="74"/>
      <c r="I20" s="78"/>
      <c r="J20" s="78"/>
      <c r="K20" s="78"/>
      <c r="L20" s="78"/>
      <c r="M20" s="78"/>
      <c r="N20" s="8"/>
    </row>
    <row r="21" spans="1:14" x14ac:dyDescent="0.2">
      <c r="A21" s="11"/>
      <c r="B21" s="51"/>
      <c r="C21" s="74"/>
      <c r="D21" s="74"/>
      <c r="E21" s="74"/>
      <c r="F21" s="74"/>
      <c r="G21" s="74"/>
      <c r="H21" s="74"/>
      <c r="I21" s="78"/>
      <c r="J21" s="78"/>
      <c r="K21" s="78"/>
      <c r="L21" s="78"/>
      <c r="M21" s="78"/>
      <c r="N21" s="8"/>
    </row>
    <row r="22" spans="1:14" x14ac:dyDescent="0.2">
      <c r="A22" s="11"/>
      <c r="B22" s="51"/>
      <c r="C22" s="74"/>
      <c r="D22" s="74"/>
      <c r="E22" s="74"/>
      <c r="F22" s="74"/>
      <c r="G22" s="74"/>
      <c r="H22" s="74"/>
      <c r="I22" s="78"/>
      <c r="J22" s="78"/>
      <c r="K22" s="78"/>
      <c r="L22" s="78"/>
      <c r="M22" s="78"/>
      <c r="N22" s="8"/>
    </row>
    <row r="23" spans="1:14" x14ac:dyDescent="0.2">
      <c r="A23" s="11"/>
      <c r="B23" s="51"/>
      <c r="C23" s="74"/>
      <c r="D23" s="74"/>
      <c r="E23" s="74"/>
      <c r="F23" s="74"/>
      <c r="G23" s="74"/>
      <c r="H23" s="74"/>
      <c r="I23" s="78"/>
      <c r="J23" s="78"/>
      <c r="K23" s="78"/>
      <c r="L23" s="78"/>
      <c r="M23" s="78"/>
      <c r="N23" s="8"/>
    </row>
    <row r="24" spans="1:14" x14ac:dyDescent="0.2">
      <c r="A24" s="11"/>
      <c r="B24" s="51"/>
      <c r="C24" s="74"/>
      <c r="D24" s="74"/>
      <c r="E24" s="74"/>
      <c r="F24" s="74"/>
      <c r="G24" s="74"/>
      <c r="H24" s="74"/>
      <c r="I24" s="78"/>
      <c r="J24" s="78"/>
      <c r="K24" s="78"/>
      <c r="L24" s="78"/>
      <c r="M24" s="78"/>
      <c r="N24" s="8"/>
    </row>
    <row r="25" spans="1:14" x14ac:dyDescent="0.2">
      <c r="A25" s="11"/>
      <c r="B25" s="51"/>
      <c r="C25" s="51"/>
      <c r="D25" s="51"/>
      <c r="E25" s="51"/>
      <c r="F25" s="51"/>
      <c r="G25" s="51"/>
      <c r="H25" s="51"/>
      <c r="I25" s="51"/>
      <c r="J25" s="51"/>
      <c r="K25" s="51"/>
      <c r="L25" s="51"/>
      <c r="M25" s="51"/>
      <c r="N25" s="8"/>
    </row>
    <row r="26" spans="1:14" ht="15" customHeight="1" x14ac:dyDescent="0.2">
      <c r="A26" s="11"/>
      <c r="B26" s="67" t="s">
        <v>42</v>
      </c>
      <c r="C26" s="67"/>
      <c r="D26" s="67"/>
      <c r="E26" s="67"/>
      <c r="F26" s="67"/>
      <c r="G26" s="67"/>
      <c r="H26" s="67"/>
      <c r="I26" s="67"/>
      <c r="J26" s="67"/>
      <c r="K26" s="67"/>
      <c r="L26" s="67"/>
      <c r="M26" s="67"/>
      <c r="N26" s="8"/>
    </row>
    <row r="27" spans="1:14" x14ac:dyDescent="0.2">
      <c r="A27" s="11"/>
      <c r="B27" s="51"/>
      <c r="C27" s="58"/>
      <c r="D27" s="58"/>
      <c r="E27" s="58"/>
      <c r="F27" s="58"/>
      <c r="G27" s="58"/>
      <c r="H27" s="58"/>
      <c r="I27" s="51"/>
      <c r="J27" s="51"/>
      <c r="K27" s="51"/>
      <c r="L27" s="51"/>
      <c r="M27" s="51"/>
      <c r="N27" s="8"/>
    </row>
    <row r="28" spans="1:14" x14ac:dyDescent="0.2">
      <c r="A28" s="11"/>
      <c r="B28" s="32" t="s">
        <v>46</v>
      </c>
      <c r="C28" s="12"/>
      <c r="D28" s="12"/>
      <c r="E28" s="51"/>
      <c r="F28" s="33" t="s">
        <v>39</v>
      </c>
      <c r="G28" s="51"/>
      <c r="H28" s="51"/>
      <c r="I28" s="51"/>
      <c r="J28" s="51"/>
      <c r="K28" s="51"/>
      <c r="L28" s="51"/>
      <c r="M28" s="51"/>
      <c r="N28" s="8"/>
    </row>
    <row r="29" spans="1:14" ht="27" customHeight="1" thickBot="1" x14ac:dyDescent="0.25">
      <c r="A29" s="11"/>
      <c r="B29" s="95" t="s">
        <v>36</v>
      </c>
      <c r="C29" s="96"/>
      <c r="D29" s="96"/>
      <c r="E29" s="13"/>
      <c r="F29" s="68" t="s">
        <v>41</v>
      </c>
      <c r="G29" s="68"/>
      <c r="H29" s="68"/>
      <c r="I29" s="68"/>
      <c r="J29" s="40"/>
      <c r="K29" s="9"/>
      <c r="L29" s="9"/>
      <c r="M29" s="9"/>
      <c r="N29" s="8"/>
    </row>
    <row r="30" spans="1:14" ht="15" x14ac:dyDescent="0.2">
      <c r="A30" s="11"/>
      <c r="B30" s="21" t="s">
        <v>15</v>
      </c>
      <c r="C30" s="88" t="s">
        <v>14</v>
      </c>
      <c r="D30" s="89"/>
      <c r="E30" s="13"/>
      <c r="F30" s="89" t="s">
        <v>15</v>
      </c>
      <c r="G30" s="99"/>
      <c r="H30" s="21" t="s">
        <v>14</v>
      </c>
      <c r="I30" s="54" t="s">
        <v>13</v>
      </c>
      <c r="J30" s="40"/>
      <c r="K30" s="9"/>
      <c r="L30" s="9"/>
      <c r="M30" s="9"/>
      <c r="N30" s="8"/>
    </row>
    <row r="31" spans="1:14" ht="15.75" thickBot="1" x14ac:dyDescent="0.25">
      <c r="A31" s="11"/>
      <c r="B31" s="20" t="s">
        <v>12</v>
      </c>
      <c r="C31" s="92" t="s">
        <v>11</v>
      </c>
      <c r="D31" s="93"/>
      <c r="E31" s="13"/>
      <c r="F31" s="93" t="s">
        <v>12</v>
      </c>
      <c r="G31" s="101"/>
      <c r="H31" s="20" t="s">
        <v>11</v>
      </c>
      <c r="I31" s="57" t="s">
        <v>11</v>
      </c>
      <c r="J31" s="39"/>
      <c r="K31" s="9"/>
      <c r="L31" s="9"/>
      <c r="M31" s="9"/>
      <c r="N31" s="8"/>
    </row>
    <row r="32" spans="1:14" ht="15" x14ac:dyDescent="0.2">
      <c r="A32" s="11"/>
      <c r="B32" s="56">
        <v>150</v>
      </c>
      <c r="C32" s="90">
        <f>35.03*(1+0.15)</f>
        <v>40.284500000000001</v>
      </c>
      <c r="D32" s="90">
        <v>0</v>
      </c>
      <c r="E32" s="51"/>
      <c r="F32" s="87">
        <v>150</v>
      </c>
      <c r="G32" s="74"/>
      <c r="H32" s="19">
        <v>46.98</v>
      </c>
      <c r="I32" s="19">
        <v>39.35</v>
      </c>
      <c r="J32" s="53"/>
      <c r="K32" s="59">
        <v>0.15</v>
      </c>
      <c r="L32" s="9"/>
      <c r="M32" s="9"/>
      <c r="N32" s="8"/>
    </row>
    <row r="33" spans="1:14" ht="15" x14ac:dyDescent="0.2">
      <c r="A33" s="11"/>
      <c r="B33" s="52">
        <v>180</v>
      </c>
      <c r="C33" s="66">
        <f>47.75*(1+0.15)</f>
        <v>54.912499999999994</v>
      </c>
      <c r="D33" s="66">
        <v>0</v>
      </c>
      <c r="E33" s="51"/>
      <c r="F33" s="102">
        <v>210</v>
      </c>
      <c r="G33" s="112"/>
      <c r="H33" s="60">
        <v>61.83</v>
      </c>
      <c r="I33" s="60">
        <v>52.4</v>
      </c>
      <c r="J33" s="51"/>
      <c r="K33" s="9"/>
      <c r="L33" s="9"/>
      <c r="M33" s="9"/>
      <c r="N33" s="8"/>
    </row>
    <row r="34" spans="1:14" x14ac:dyDescent="0.2">
      <c r="A34" s="11"/>
      <c r="B34" s="56">
        <v>210</v>
      </c>
      <c r="C34" s="90">
        <f>51.99*(1+0.15)</f>
        <v>59.788499999999999</v>
      </c>
      <c r="D34" s="90">
        <v>0</v>
      </c>
      <c r="E34" s="51"/>
      <c r="F34" s="37" t="s">
        <v>9</v>
      </c>
      <c r="G34" s="38"/>
      <c r="H34" s="38"/>
      <c r="I34" s="51"/>
      <c r="J34" s="51"/>
      <c r="K34" s="51"/>
      <c r="L34" s="51"/>
      <c r="M34" s="51"/>
      <c r="N34" s="8"/>
    </row>
    <row r="35" spans="1:14" x14ac:dyDescent="0.2">
      <c r="A35" s="11"/>
      <c r="B35" s="52">
        <v>240</v>
      </c>
      <c r="C35" s="66">
        <f>54.34*(1+0.15)</f>
        <v>62.491</v>
      </c>
      <c r="D35" s="66">
        <v>0</v>
      </c>
      <c r="E35" s="51"/>
      <c r="F35" s="37" t="s">
        <v>10</v>
      </c>
      <c r="G35" s="38"/>
      <c r="H35" s="38"/>
      <c r="I35" s="51"/>
      <c r="J35" s="51"/>
      <c r="K35" s="51"/>
      <c r="L35" s="51"/>
      <c r="M35" s="51"/>
      <c r="N35" s="8"/>
    </row>
    <row r="36" spans="1:14" x14ac:dyDescent="0.2">
      <c r="A36" s="11"/>
      <c r="B36" s="56">
        <v>260</v>
      </c>
      <c r="C36" s="90">
        <f>57.49*(1+0.15)</f>
        <v>66.113500000000002</v>
      </c>
      <c r="D36" s="90">
        <v>0</v>
      </c>
      <c r="E36" s="51"/>
      <c r="I36" s="51"/>
      <c r="J36" s="51"/>
      <c r="K36" s="51"/>
      <c r="L36" s="51"/>
      <c r="M36" s="51"/>
      <c r="N36" s="8"/>
    </row>
    <row r="37" spans="1:14" x14ac:dyDescent="0.2">
      <c r="A37" s="11"/>
      <c r="B37" s="52">
        <v>280</v>
      </c>
      <c r="C37" s="66">
        <f>63.53*(1+0.15)</f>
        <v>73.0595</v>
      </c>
      <c r="D37" s="66">
        <v>0</v>
      </c>
      <c r="E37" s="51"/>
      <c r="F37" s="16"/>
      <c r="G37" s="51"/>
      <c r="H37" s="51"/>
      <c r="I37" s="51"/>
      <c r="J37" s="51"/>
      <c r="K37" s="51"/>
      <c r="L37" s="51"/>
      <c r="M37" s="51"/>
      <c r="N37" s="8"/>
    </row>
    <row r="38" spans="1:14" x14ac:dyDescent="0.2">
      <c r="A38" s="11"/>
      <c r="B38" s="15">
        <v>300</v>
      </c>
      <c r="C38" s="111">
        <f>72.9*(1+0.15)</f>
        <v>83.834999999999994</v>
      </c>
      <c r="D38" s="111">
        <v>0</v>
      </c>
      <c r="E38" s="51"/>
      <c r="F38" s="59">
        <v>0.15</v>
      </c>
      <c r="G38" s="51"/>
      <c r="H38" s="51"/>
      <c r="I38" s="51"/>
      <c r="J38" s="51"/>
      <c r="K38" s="51"/>
      <c r="L38" s="51"/>
      <c r="M38" s="51"/>
      <c r="N38" s="8"/>
    </row>
    <row r="39" spans="1:14" x14ac:dyDescent="0.2">
      <c r="A39" s="11"/>
      <c r="B39" s="52">
        <v>340</v>
      </c>
      <c r="C39" s="84">
        <f>78.07*(1+0.15)</f>
        <v>89.780499999999989</v>
      </c>
      <c r="D39" s="84">
        <v>0</v>
      </c>
      <c r="E39" s="51"/>
      <c r="F39" s="51"/>
      <c r="G39" s="51"/>
      <c r="H39" s="51"/>
      <c r="I39" s="51"/>
      <c r="J39" s="51"/>
      <c r="K39" s="51"/>
      <c r="L39" s="51"/>
      <c r="M39" s="51"/>
      <c r="N39" s="8"/>
    </row>
    <row r="40" spans="1:14" ht="17.25" customHeight="1" x14ac:dyDescent="0.2">
      <c r="A40" s="11"/>
      <c r="B40" s="15"/>
      <c r="C40" s="55"/>
      <c r="D40" s="55"/>
      <c r="E40" s="51"/>
      <c r="F40" s="51"/>
      <c r="G40" s="51"/>
      <c r="H40" s="51"/>
      <c r="I40" s="51"/>
      <c r="J40" s="51"/>
      <c r="K40" s="51"/>
      <c r="L40" s="51"/>
      <c r="M40" s="51"/>
      <c r="N40" s="8"/>
    </row>
    <row r="41" spans="1:14" x14ac:dyDescent="0.2">
      <c r="A41" s="11"/>
      <c r="B41" s="41" t="s">
        <v>9</v>
      </c>
      <c r="C41" s="42"/>
      <c r="D41" s="55"/>
      <c r="E41" s="51"/>
      <c r="F41" s="51"/>
      <c r="G41" s="51"/>
      <c r="H41" s="51"/>
      <c r="I41" s="51"/>
      <c r="J41" s="51"/>
      <c r="K41" s="51"/>
      <c r="L41" s="51"/>
      <c r="M41" s="51"/>
      <c r="N41" s="8"/>
    </row>
    <row r="42" spans="1:14" x14ac:dyDescent="0.2">
      <c r="A42" s="11"/>
      <c r="B42" s="51"/>
      <c r="C42" s="51"/>
      <c r="D42" s="51"/>
      <c r="E42" s="51"/>
      <c r="F42" s="51"/>
      <c r="G42" s="87"/>
      <c r="H42" s="87"/>
      <c r="I42" s="51"/>
      <c r="J42" s="51"/>
      <c r="K42" s="51"/>
      <c r="L42" s="51"/>
      <c r="M42" s="51"/>
      <c r="N42" s="8"/>
    </row>
    <row r="43" spans="1:14" ht="27" customHeight="1" thickBot="1" x14ac:dyDescent="0.25">
      <c r="A43" s="11"/>
      <c r="B43" s="104" t="s">
        <v>37</v>
      </c>
      <c r="C43" s="104"/>
      <c r="D43" s="104"/>
      <c r="E43" s="104"/>
      <c r="F43" s="104"/>
      <c r="G43" s="104"/>
      <c r="H43" s="104"/>
      <c r="I43" s="13"/>
      <c r="J43" s="35"/>
      <c r="K43" s="35"/>
      <c r="L43" s="35"/>
      <c r="M43" s="35"/>
      <c r="N43" s="8"/>
    </row>
    <row r="44" spans="1:14" ht="27" customHeight="1" x14ac:dyDescent="0.25">
      <c r="A44" s="11"/>
      <c r="B44" s="105" t="s">
        <v>8</v>
      </c>
      <c r="C44" s="106"/>
      <c r="D44" s="106"/>
      <c r="E44" s="97" t="s">
        <v>7</v>
      </c>
      <c r="F44" s="98"/>
      <c r="G44" s="88" t="s">
        <v>6</v>
      </c>
      <c r="H44" s="100"/>
      <c r="I44" s="13"/>
      <c r="J44" s="35"/>
      <c r="K44" s="35"/>
      <c r="L44" s="35"/>
      <c r="M44" s="35"/>
      <c r="N44" s="8"/>
    </row>
    <row r="45" spans="1:14" ht="15" x14ac:dyDescent="0.2">
      <c r="A45" s="11"/>
      <c r="B45" s="48" t="s">
        <v>5</v>
      </c>
      <c r="C45" s="49"/>
      <c r="D45" s="49"/>
      <c r="E45" s="109" t="s">
        <v>4</v>
      </c>
      <c r="F45" s="110"/>
      <c r="G45" s="91">
        <f>10.3*(1+0.07)</f>
        <v>11.021000000000001</v>
      </c>
      <c r="H45" s="91">
        <v>0</v>
      </c>
      <c r="I45" s="51"/>
      <c r="J45" s="35"/>
      <c r="K45" s="35"/>
      <c r="L45" s="35"/>
      <c r="M45" s="35"/>
      <c r="N45" s="8"/>
    </row>
    <row r="46" spans="1:14" ht="15" x14ac:dyDescent="0.2">
      <c r="A46" s="11"/>
      <c r="B46" s="50" t="s">
        <v>44</v>
      </c>
      <c r="C46" s="50"/>
      <c r="D46" s="50"/>
      <c r="E46" s="107" t="s">
        <v>4</v>
      </c>
      <c r="F46" s="108"/>
      <c r="G46" s="84">
        <f>16*(1+0.07)</f>
        <v>17.12</v>
      </c>
      <c r="H46" s="84">
        <v>0</v>
      </c>
      <c r="I46" s="51"/>
      <c r="J46" s="35"/>
      <c r="K46" s="35"/>
      <c r="L46" s="35"/>
      <c r="M46" s="35"/>
      <c r="N46" s="8"/>
    </row>
    <row r="47" spans="1:14" ht="15" x14ac:dyDescent="0.2">
      <c r="A47" s="11"/>
      <c r="B47" s="12" t="s">
        <v>45</v>
      </c>
      <c r="C47" s="12"/>
      <c r="D47" s="12"/>
      <c r="E47" s="109" t="s">
        <v>3</v>
      </c>
      <c r="F47" s="110"/>
      <c r="G47" s="91">
        <f>16.33*(1+0.07)</f>
        <v>17.473099999999999</v>
      </c>
      <c r="H47" s="91">
        <v>0</v>
      </c>
      <c r="I47" s="51"/>
      <c r="J47" s="35"/>
      <c r="K47" s="35"/>
      <c r="L47" s="35"/>
      <c r="M47" s="35"/>
      <c r="N47" s="8"/>
    </row>
    <row r="48" spans="1:14" ht="15.75" thickBot="1" x14ac:dyDescent="0.25">
      <c r="A48" s="11"/>
      <c r="B48" s="50" t="s">
        <v>45</v>
      </c>
      <c r="C48" s="50"/>
      <c r="D48" s="50"/>
      <c r="E48" s="107" t="s">
        <v>2</v>
      </c>
      <c r="F48" s="108"/>
      <c r="G48" s="84">
        <f>16.86*(1+0.07)</f>
        <v>18.040199999999999</v>
      </c>
      <c r="H48" s="84">
        <v>0</v>
      </c>
      <c r="I48" s="51"/>
      <c r="J48" s="34"/>
      <c r="K48" s="34"/>
      <c r="L48" s="34"/>
      <c r="M48" s="34"/>
      <c r="N48" s="8"/>
    </row>
    <row r="49" spans="1:14" ht="15" x14ac:dyDescent="0.2">
      <c r="A49" s="11"/>
      <c r="B49" s="12" t="s">
        <v>45</v>
      </c>
      <c r="C49" s="12"/>
      <c r="D49" s="12"/>
      <c r="E49" s="109" t="s">
        <v>1</v>
      </c>
      <c r="F49" s="110"/>
      <c r="G49" s="91">
        <f>18.61*(1+0.07)</f>
        <v>19.912700000000001</v>
      </c>
      <c r="H49" s="91">
        <v>0</v>
      </c>
      <c r="I49" s="51"/>
      <c r="J49" s="51"/>
      <c r="K49" s="51"/>
      <c r="L49" s="51"/>
      <c r="M49" s="51"/>
      <c r="N49" s="8"/>
    </row>
    <row r="50" spans="1:14" ht="15" x14ac:dyDescent="0.2">
      <c r="A50" s="11"/>
      <c r="B50" s="50" t="s">
        <v>45</v>
      </c>
      <c r="C50" s="50"/>
      <c r="D50" s="50"/>
      <c r="E50" s="107" t="s">
        <v>0</v>
      </c>
      <c r="F50" s="108"/>
      <c r="G50" s="84">
        <f>20.57*(1+0.07)</f>
        <v>22.009900000000002</v>
      </c>
      <c r="H50" s="84">
        <v>0</v>
      </c>
      <c r="I50" s="51"/>
      <c r="J50" s="51"/>
      <c r="K50" s="51"/>
      <c r="L50" s="51"/>
      <c r="M50" s="51"/>
      <c r="N50" s="8"/>
    </row>
    <row r="51" spans="1:14" x14ac:dyDescent="0.2">
      <c r="A51" s="11"/>
      <c r="B51" s="51"/>
      <c r="C51" s="51"/>
      <c r="D51" s="51"/>
      <c r="E51" s="51"/>
      <c r="F51" s="51"/>
      <c r="G51" s="51"/>
      <c r="H51" s="51"/>
      <c r="I51" s="51"/>
      <c r="J51" s="51"/>
      <c r="K51" s="51"/>
      <c r="L51" s="51"/>
      <c r="M51" s="51"/>
      <c r="N51" s="8"/>
    </row>
    <row r="52" spans="1:14" x14ac:dyDescent="0.2">
      <c r="A52" s="11"/>
      <c r="B52" s="94" t="s">
        <v>38</v>
      </c>
      <c r="C52" s="94"/>
      <c r="D52" s="94"/>
      <c r="E52" s="94"/>
      <c r="F52" s="94"/>
      <c r="G52" s="94"/>
      <c r="H52" s="94"/>
      <c r="I52" s="51"/>
      <c r="J52" s="51"/>
      <c r="K52" s="51"/>
      <c r="L52" s="51"/>
      <c r="M52" s="51"/>
      <c r="N52" s="8"/>
    </row>
    <row r="53" spans="1:14" x14ac:dyDescent="0.2">
      <c r="A53" s="11"/>
      <c r="B53" s="51"/>
      <c r="C53" s="51"/>
      <c r="D53" s="51"/>
      <c r="E53" s="51"/>
      <c r="F53" s="51"/>
      <c r="G53" s="51"/>
      <c r="H53" s="51"/>
      <c r="I53" s="51"/>
      <c r="J53" s="51"/>
      <c r="K53" s="51"/>
      <c r="L53" s="51"/>
      <c r="M53" s="51"/>
      <c r="N53" s="8"/>
    </row>
    <row r="54" spans="1:14" x14ac:dyDescent="0.2">
      <c r="A54" s="11"/>
      <c r="B54" s="51"/>
      <c r="C54" s="51"/>
      <c r="D54" s="51"/>
      <c r="E54" s="51"/>
      <c r="F54" s="51"/>
      <c r="G54" s="51"/>
      <c r="H54" s="51"/>
      <c r="I54" s="9"/>
      <c r="J54" s="9"/>
      <c r="K54" s="9"/>
      <c r="L54" s="9"/>
      <c r="M54" s="9"/>
      <c r="N54" s="8"/>
    </row>
    <row r="55" spans="1:14" x14ac:dyDescent="0.2">
      <c r="A55" s="11"/>
      <c r="B55" s="51"/>
      <c r="C55" s="51"/>
      <c r="D55" s="51"/>
      <c r="E55" s="51"/>
      <c r="F55" s="51"/>
      <c r="G55" s="51"/>
      <c r="H55" s="51"/>
      <c r="I55" s="9"/>
      <c r="J55" s="9"/>
      <c r="K55" s="9"/>
      <c r="L55" s="9"/>
      <c r="M55" s="9"/>
      <c r="N55" s="8"/>
    </row>
    <row r="56" spans="1:14" ht="13.5" thickBot="1" x14ac:dyDescent="0.25">
      <c r="A56" s="7"/>
      <c r="B56" s="6"/>
      <c r="C56" s="6"/>
      <c r="D56" s="6"/>
      <c r="E56" s="6"/>
      <c r="F56" s="6"/>
      <c r="G56" s="6"/>
      <c r="H56" s="6"/>
      <c r="I56" s="5"/>
      <c r="J56" s="5"/>
      <c r="K56" s="5"/>
      <c r="L56" s="5"/>
      <c r="M56" s="5"/>
      <c r="N56" s="4"/>
    </row>
    <row r="57" spans="1:14" x14ac:dyDescent="0.2">
      <c r="B57" s="2"/>
      <c r="C57" s="2"/>
      <c r="D57" s="2"/>
      <c r="E57" s="2"/>
      <c r="F57" s="2"/>
      <c r="G57" s="2"/>
      <c r="H57" s="2"/>
      <c r="L57" s="3"/>
    </row>
    <row r="58" spans="1:14" x14ac:dyDescent="0.2">
      <c r="B58" s="2"/>
      <c r="C58" s="2"/>
      <c r="D58" s="2"/>
      <c r="E58" s="2"/>
      <c r="F58" s="2"/>
      <c r="G58" s="2"/>
      <c r="H58" s="2"/>
    </row>
    <row r="59" spans="1:14" x14ac:dyDescent="0.2">
      <c r="B59" s="2"/>
      <c r="C59" s="2"/>
      <c r="D59" s="2"/>
      <c r="E59" s="2"/>
      <c r="F59" s="2"/>
      <c r="G59" s="2"/>
      <c r="H59" s="2"/>
    </row>
    <row r="60" spans="1:14" x14ac:dyDescent="0.2">
      <c r="B60" s="2"/>
      <c r="C60" s="2"/>
      <c r="D60" s="2"/>
      <c r="E60" s="2"/>
      <c r="F60" s="2"/>
      <c r="G60" s="2"/>
      <c r="H60" s="2"/>
    </row>
    <row r="61" spans="1:14" x14ac:dyDescent="0.2">
      <c r="B61" s="2"/>
      <c r="C61" s="2"/>
      <c r="D61" s="2"/>
      <c r="E61" s="2"/>
      <c r="F61" s="2"/>
      <c r="G61" s="2"/>
      <c r="H61" s="2"/>
    </row>
    <row r="62" spans="1:14" x14ac:dyDescent="0.2">
      <c r="B62" s="2"/>
      <c r="C62" s="2"/>
      <c r="D62" s="2"/>
      <c r="E62" s="2"/>
      <c r="F62" s="2"/>
      <c r="G62" s="2"/>
      <c r="H62" s="2"/>
    </row>
    <row r="63" spans="1:14" x14ac:dyDescent="0.2">
      <c r="B63" s="2"/>
      <c r="C63" s="2"/>
      <c r="D63" s="2"/>
      <c r="E63" s="2"/>
      <c r="F63" s="2"/>
      <c r="G63" s="2"/>
      <c r="H63" s="2"/>
    </row>
  </sheetData>
  <mergeCells count="47">
    <mergeCell ref="B15:M15"/>
    <mergeCell ref="B6:F6"/>
    <mergeCell ref="G6:M6"/>
    <mergeCell ref="B7:B8"/>
    <mergeCell ref="C7:M7"/>
    <mergeCell ref="B14:M14"/>
    <mergeCell ref="B16:M16"/>
    <mergeCell ref="C18:E18"/>
    <mergeCell ref="F18:H18"/>
    <mergeCell ref="I18:M24"/>
    <mergeCell ref="C19:E24"/>
    <mergeCell ref="F19:H24"/>
    <mergeCell ref="C35:D35"/>
    <mergeCell ref="B26:M26"/>
    <mergeCell ref="B29:D29"/>
    <mergeCell ref="F29:I29"/>
    <mergeCell ref="C30:D30"/>
    <mergeCell ref="F30:G30"/>
    <mergeCell ref="C31:D31"/>
    <mergeCell ref="F31:G31"/>
    <mergeCell ref="C32:D32"/>
    <mergeCell ref="F32:G32"/>
    <mergeCell ref="C33:D33"/>
    <mergeCell ref="F33:G33"/>
    <mergeCell ref="C34:D34"/>
    <mergeCell ref="E46:F46"/>
    <mergeCell ref="G46:H46"/>
    <mergeCell ref="C36:D36"/>
    <mergeCell ref="C37:D37"/>
    <mergeCell ref="C38:D38"/>
    <mergeCell ref="C39:D39"/>
    <mergeCell ref="G42:H42"/>
    <mergeCell ref="B43:H43"/>
    <mergeCell ref="B44:D44"/>
    <mergeCell ref="E44:F44"/>
    <mergeCell ref="G44:H44"/>
    <mergeCell ref="E45:F45"/>
    <mergeCell ref="G45:H45"/>
    <mergeCell ref="E50:F50"/>
    <mergeCell ref="G50:H50"/>
    <mergeCell ref="B52:H52"/>
    <mergeCell ref="E47:F47"/>
    <mergeCell ref="G47:H47"/>
    <mergeCell ref="E48:F48"/>
    <mergeCell ref="G48:H48"/>
    <mergeCell ref="E49:F49"/>
    <mergeCell ref="G49:H49"/>
  </mergeCells>
  <printOptions horizontalCentered="1"/>
  <pageMargins left="0.59055118110236227" right="0.59055118110236227" top="0.39370078740157483" bottom="0.3937007874015748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4.11 Balkonaustritte</vt:lpstr>
      <vt:lpstr>4.11 Balkonaustritte (2)</vt:lpstr>
      <vt:lpstr>'4.11 Balkonaustritte'!Druckbereich</vt:lpstr>
      <vt:lpstr>'4.11 Balkonaustritte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2022-04-27T09:52:39Z</cp:lastPrinted>
  <dcterms:created xsi:type="dcterms:W3CDTF">2018-02-27T14:56:11Z</dcterms:created>
  <dcterms:modified xsi:type="dcterms:W3CDTF">2022-04-27T09:52:44Z</dcterms:modified>
</cp:coreProperties>
</file>