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AuftragJD Drei.HANDEL\Desktop\Preisliste\2022\Preisliste 01-2022\4 Alupreise\01.04.2022\Excel\"/>
    </mc:Choice>
  </mc:AlternateContent>
  <xr:revisionPtr revIDLastSave="0" documentId="13_ncr:1_{606EB5DA-72A3-48F3-9422-11AC48B15808}" xr6:coauthVersionLast="47" xr6:coauthVersionMax="47" xr10:uidLastSave="{00000000-0000-0000-0000-000000000000}"/>
  <bookViews>
    <workbookView xWindow="-120" yWindow="-120" windowWidth="29040" windowHeight="15840" xr2:uid="{00000000-000D-0000-FFFF-FFFF00000000}"/>
  </bookViews>
  <sheets>
    <sheet name="4.04.1WDVS ST, Verb, Ecken" sheetId="1" r:id="rId1"/>
    <sheet name="4.04.1WDVS ST, Verb, Ecken (2)" sheetId="2" state="hidden" r:id="rId2"/>
  </sheets>
  <externalReferences>
    <externalReference r:id="rId3"/>
    <externalReference r:id="rId4"/>
    <externalReference r:id="rId5"/>
    <externalReference r:id="rId6"/>
  </externalReferences>
  <definedNames>
    <definedName name="_Auf1">[1]Variable!$B$2</definedName>
    <definedName name="_Auf2">[1]Variable!$B$3</definedName>
    <definedName name="a">#REF!</definedName>
    <definedName name="EK_Platten">'[1]EK-Preise Platten'!$A$2:$C$42</definedName>
    <definedName name="Excel_BuiltIn_Print_Area_1">#REF!</definedName>
    <definedName name="Excel_BuiltIn_Print_Area_1_1">#REF!</definedName>
    <definedName name="Excel_BuiltIn_Print_Area_2">#REF!</definedName>
    <definedName name="Excel_BuiltIn_Print_Area_4">#REF!</definedName>
    <definedName name="Excel_BuiltIn_Print_Area_5">'[2]2.05 Hinterfüllmaterial'!$B:$F</definedName>
    <definedName name="Excel_BuiltIn_Print_Area_6">#REF!</definedName>
    <definedName name="Excel_BuiltIn_Print_Area_7">'[3]2.07 Bauabdichtungsfolie'!$B:$G</definedName>
    <definedName name="Excel_BuiltIn_Print_Area_8">'[4]2.08 Fix-System'!$B:$F</definedName>
    <definedName name="Schnitt">[1]Variable!$B$1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7" i="1" l="1"/>
  <c r="D27" i="1"/>
  <c r="E27" i="1"/>
  <c r="F27" i="1"/>
  <c r="G27" i="1"/>
  <c r="C28" i="1"/>
  <c r="D28" i="1"/>
  <c r="E28" i="1"/>
  <c r="F28" i="1"/>
  <c r="G28" i="1"/>
  <c r="C29" i="1"/>
  <c r="D29" i="1"/>
  <c r="E29" i="1"/>
  <c r="F29" i="1"/>
  <c r="G29" i="1"/>
  <c r="C30" i="1"/>
  <c r="D30" i="1"/>
  <c r="E30" i="1"/>
  <c r="F30" i="1"/>
  <c r="G30" i="1"/>
  <c r="C31" i="1"/>
  <c r="D31" i="1"/>
  <c r="E31" i="1"/>
  <c r="F31" i="1"/>
  <c r="G31" i="1"/>
  <c r="C32" i="1"/>
  <c r="D32" i="1"/>
  <c r="E32" i="1"/>
  <c r="F32" i="1"/>
  <c r="G32" i="1"/>
  <c r="D26" i="1"/>
  <c r="E26" i="1"/>
  <c r="F26" i="1"/>
  <c r="G26" i="1"/>
  <c r="C26" i="1"/>
  <c r="C18" i="1"/>
  <c r="D18" i="1"/>
  <c r="E18" i="1"/>
  <c r="F18" i="1"/>
  <c r="G18" i="1"/>
  <c r="C19" i="1"/>
  <c r="D19" i="1"/>
  <c r="E19" i="1"/>
  <c r="F19" i="1"/>
  <c r="G19" i="1"/>
  <c r="C20" i="1"/>
  <c r="D20" i="1"/>
  <c r="E20" i="1"/>
  <c r="F20" i="1"/>
  <c r="G20" i="1"/>
  <c r="C21" i="1"/>
  <c r="D21" i="1"/>
  <c r="E21" i="1"/>
  <c r="F21" i="1"/>
  <c r="G21" i="1"/>
  <c r="D17" i="1"/>
  <c r="E17" i="1"/>
  <c r="F17" i="1"/>
  <c r="G17" i="1"/>
  <c r="C17" i="1"/>
  <c r="C7" i="1"/>
  <c r="C8" i="1"/>
  <c r="C9" i="1"/>
  <c r="C10" i="1"/>
  <c r="C11" i="1"/>
  <c r="C6" i="1"/>
  <c r="G12" i="2"/>
  <c r="G11" i="2"/>
  <c r="G10" i="2"/>
  <c r="G9" i="2"/>
  <c r="G8" i="2"/>
  <c r="G7" i="2"/>
  <c r="G6" i="2"/>
  <c r="G12" i="1"/>
  <c r="G11" i="1"/>
  <c r="G10" i="1"/>
  <c r="G9" i="1"/>
  <c r="G8" i="1"/>
  <c r="G7" i="1"/>
  <c r="G6" i="1"/>
</calcChain>
</file>

<file path=xl/sharedStrings.xml><?xml version="1.0" encoding="utf-8"?>
<sst xmlns="http://schemas.openxmlformats.org/spreadsheetml/2006/main" count="126" uniqueCount="41">
  <si>
    <t>460 - 500</t>
  </si>
  <si>
    <t>420 - 440</t>
  </si>
  <si>
    <t>380 - 400</t>
  </si>
  <si>
    <t>260 - 360</t>
  </si>
  <si>
    <t>195 - 240</t>
  </si>
  <si>
    <t>150 - 180</t>
  </si>
  <si>
    <t>50 - 130</t>
  </si>
  <si>
    <t>Ral 7016
Anthrazit</t>
  </si>
  <si>
    <t xml:space="preserve"> blank</t>
  </si>
  <si>
    <t>Ral 9016
weiß</t>
  </si>
  <si>
    <t>C34
dunkelbronze</t>
  </si>
  <si>
    <t>Ausladung
in mm</t>
  </si>
  <si>
    <t>EUR/ Stück</t>
  </si>
  <si>
    <t>340 - 360</t>
  </si>
  <si>
    <t>260 - 320</t>
  </si>
  <si>
    <t>Stoßverbinder Bug H 500 D</t>
  </si>
  <si>
    <t>Kunststoffseitenteile und Verbinder</t>
  </si>
  <si>
    <t xml:space="preserve">  50 - 130</t>
  </si>
  <si>
    <t>Stoßverbinder</t>
  </si>
  <si>
    <t>195 - 260</t>
  </si>
  <si>
    <t>280 - 360</t>
  </si>
  <si>
    <r>
      <t xml:space="preserve">Rillenstoßverbinder    </t>
    </r>
    <r>
      <rPr>
        <b/>
        <i/>
        <sz val="10"/>
        <color theme="0"/>
        <rFont val="Calibri"/>
        <family val="2"/>
        <scheme val="minor"/>
      </rPr>
      <t>EUR/Stück</t>
    </r>
  </si>
  <si>
    <t>mit Gummidichtung beidseitig/blank</t>
  </si>
  <si>
    <t>195 - 225</t>
  </si>
  <si>
    <t>240 - 280</t>
  </si>
  <si>
    <t>300 - 320</t>
  </si>
  <si>
    <t>380 - 500</t>
  </si>
  <si>
    <t>Lagerware bis 400mm</t>
  </si>
  <si>
    <r>
      <t xml:space="preserve">VF 400 Stoßverbinder Gutmann </t>
    </r>
    <r>
      <rPr>
        <i/>
        <sz val="10"/>
        <color theme="0"/>
        <rFont val="Calibri"/>
        <family val="2"/>
        <scheme val="minor"/>
      </rPr>
      <t>inkl. Dichtset</t>
    </r>
  </si>
  <si>
    <t>Prüfzeugnis vorhanden</t>
  </si>
  <si>
    <t xml:space="preserve">340 - 380 </t>
  </si>
  <si>
    <t>EV1
natur eloxiert</t>
  </si>
  <si>
    <t>130 - 180</t>
  </si>
  <si>
    <t>260 - 280</t>
  </si>
  <si>
    <t xml:space="preserve">  50 - 110</t>
  </si>
  <si>
    <t xml:space="preserve"> 300 - 360 </t>
  </si>
  <si>
    <t xml:space="preserve">   50 - 130</t>
  </si>
  <si>
    <t>** Prüfzeugnis vorhanden</t>
  </si>
  <si>
    <r>
      <t>KF 400 Kunststoffseitenteile **</t>
    </r>
    <r>
      <rPr>
        <b/>
        <i/>
        <sz val="10"/>
        <color theme="0"/>
        <rFont val="Calibri"/>
        <family val="2"/>
        <scheme val="minor"/>
      </rPr>
      <t xml:space="preserve">   EUR/Stück</t>
    </r>
  </si>
  <si>
    <t>* braun Abverkauf</t>
  </si>
  <si>
    <t xml:space="preserve"> ( grau, weiß, braun*, NEU Anthrazitgrau)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</si>
</sst>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 &quot;;\-#,##0.00&quot; € &quot;;&quot; -&quot;#&quot; € &quot;;@\ "/>
    <numFmt numFmtId="165" formatCode="_-* #,##0.00&quot; €&quot;_-;\-* #,##0.00&quot; €&quot;_-;_-* \-??&quot; €&quot;_-;_-@_-"/>
  </numFmts>
  <fonts count="20"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0"/>
      <name val="Arial"/>
      <family val="2"/>
    </font>
    <font>
      <b/>
      <i/>
      <sz val="12"/>
      <color theme="0"/>
      <name val="Calibri"/>
      <family val="2"/>
      <scheme val="minor"/>
    </font>
    <font>
      <b/>
      <i/>
      <sz val="14"/>
      <name val="Calibri"/>
      <family val="2"/>
      <scheme val="minor"/>
    </font>
    <font>
      <sz val="10"/>
      <name val="Times New Roman"/>
      <family val="1"/>
      <charset val="204"/>
    </font>
    <font>
      <sz val="11"/>
      <color theme="0"/>
      <name val="Calibri"/>
      <family val="2"/>
      <scheme val="minor"/>
    </font>
    <font>
      <b/>
      <i/>
      <sz val="10"/>
      <color theme="0"/>
      <name val="Calibri"/>
      <family val="2"/>
      <scheme val="minor"/>
    </font>
    <font>
      <b/>
      <i/>
      <sz val="10"/>
      <name val="Calibri"/>
      <family val="2"/>
      <scheme val="minor"/>
    </font>
    <font>
      <i/>
      <sz val="10"/>
      <color theme="0"/>
      <name val="Calibri"/>
      <family val="2"/>
      <scheme val="minor"/>
    </font>
    <font>
      <b/>
      <i/>
      <sz val="11"/>
      <color theme="1"/>
      <name val="Calibri"/>
      <family val="2"/>
      <scheme val="minor"/>
    </font>
    <font>
      <i/>
      <sz val="10"/>
      <color theme="1"/>
      <name val="Calibri"/>
      <family val="2"/>
      <scheme val="minor"/>
    </font>
    <font>
      <b/>
      <sz val="11"/>
      <color theme="1"/>
      <name val="Calibri"/>
      <family val="2"/>
      <scheme val="minor"/>
    </font>
    <font>
      <i/>
      <sz val="9.5"/>
      <color theme="0"/>
      <name val="Calibri"/>
      <family val="2"/>
      <scheme val="minor"/>
    </font>
    <font>
      <i/>
      <sz val="9.5"/>
      <color theme="1"/>
      <name val="Calibri"/>
      <family val="2"/>
      <scheme val="minor"/>
    </font>
    <font>
      <sz val="9.5"/>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44">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bottom/>
      <diagonal/>
    </border>
    <border>
      <left/>
      <right/>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theme="0"/>
      </right>
      <top/>
      <bottom/>
      <diagonal/>
    </border>
    <border>
      <left style="thin">
        <color theme="0"/>
      </left>
      <right/>
      <top/>
      <bottom/>
      <diagonal/>
    </border>
    <border>
      <left style="medium">
        <color theme="0"/>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theme="0"/>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medium">
        <color theme="0"/>
      </top>
      <bottom style="thin">
        <color theme="0" tint="-0.499984740745262"/>
      </bottom>
      <diagonal/>
    </border>
    <border>
      <left style="thin">
        <color indexed="64"/>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1">
    <xf numFmtId="0" fontId="0" fillId="0" borderId="0"/>
    <xf numFmtId="0" fontId="1" fillId="0" borderId="0"/>
    <xf numFmtId="0" fontId="2" fillId="0" borderId="0"/>
    <xf numFmtId="0" fontId="2" fillId="0" borderId="0"/>
    <xf numFmtId="0" fontId="2" fillId="0" borderId="0"/>
    <xf numFmtId="164" fontId="2" fillId="0" borderId="0" applyFill="0" applyBorder="0" applyAlignment="0" applyProtection="0"/>
    <xf numFmtId="165" fontId="2" fillId="0" borderId="0" applyFill="0" applyBorder="0" applyAlignment="0" applyProtection="0"/>
    <xf numFmtId="9" fontId="2" fillId="0" borderId="0" applyFill="0" applyBorder="0" applyAlignment="0" applyProtection="0"/>
    <xf numFmtId="0" fontId="2" fillId="0" borderId="0"/>
    <xf numFmtId="0" fontId="9" fillId="0" borderId="0" applyNumberFormat="0" applyFill="0" applyBorder="0" applyProtection="0">
      <alignment vertical="top" wrapText="1"/>
    </xf>
    <xf numFmtId="9" fontId="1" fillId="0" borderId="0" applyFont="0" applyFill="0" applyBorder="0" applyAlignment="0" applyProtection="0"/>
  </cellStyleXfs>
  <cellXfs count="126">
    <xf numFmtId="0" fontId="0" fillId="0" borderId="0" xfId="0"/>
    <xf numFmtId="0" fontId="1" fillId="0" borderId="0" xfId="1"/>
    <xf numFmtId="49" fontId="1" fillId="0" borderId="0" xfId="1" applyNumberFormat="1" applyFont="1" applyAlignment="1">
      <alignment horizontal="right" vertical="center"/>
    </xf>
    <xf numFmtId="0" fontId="3" fillId="0" borderId="0" xfId="2" applyFont="1" applyBorder="1" applyAlignment="1">
      <alignment vertical="center"/>
    </xf>
    <xf numFmtId="2" fontId="4" fillId="0" borderId="1" xfId="2" applyNumberFormat="1" applyFont="1" applyBorder="1" applyAlignment="1">
      <alignment horizontal="center" vertical="center"/>
    </xf>
    <xf numFmtId="2" fontId="4" fillId="3" borderId="1" xfId="2" applyNumberFormat="1" applyFont="1" applyFill="1" applyBorder="1" applyAlignment="1">
      <alignment horizontal="center" vertical="center"/>
    </xf>
    <xf numFmtId="0" fontId="5" fillId="4" borderId="3" xfId="3" applyFont="1" applyFill="1" applyBorder="1" applyAlignment="1" applyProtection="1">
      <alignment horizontal="center" vertical="center" wrapText="1"/>
      <protection locked="0"/>
    </xf>
    <xf numFmtId="0" fontId="5" fillId="4" borderId="3" xfId="3" applyFont="1" applyFill="1" applyBorder="1" applyAlignment="1" applyProtection="1">
      <alignment horizontal="center" vertical="center"/>
      <protection locked="0"/>
    </xf>
    <xf numFmtId="0" fontId="5" fillId="4" borderId="4" xfId="3" applyFont="1" applyFill="1" applyBorder="1" applyAlignment="1" applyProtection="1">
      <alignment horizontal="center" vertical="center" wrapText="1"/>
      <protection locked="0"/>
    </xf>
    <xf numFmtId="0" fontId="5" fillId="4" borderId="8" xfId="3" applyFont="1" applyFill="1" applyBorder="1" applyAlignment="1" applyProtection="1">
      <alignment horizontal="center" vertical="center" wrapText="1"/>
      <protection locked="0"/>
    </xf>
    <xf numFmtId="0" fontId="5" fillId="4" borderId="9" xfId="3" applyFont="1" applyFill="1" applyBorder="1" applyAlignment="1" applyProtection="1">
      <alignment horizontal="center" vertical="center" wrapText="1"/>
      <protection locked="0"/>
    </xf>
    <xf numFmtId="0" fontId="5" fillId="4" borderId="9" xfId="3" applyFont="1" applyFill="1" applyBorder="1" applyAlignment="1" applyProtection="1">
      <alignment horizontal="center" vertical="center"/>
      <protection locked="0"/>
    </xf>
    <xf numFmtId="0" fontId="2" fillId="0" borderId="0" xfId="2" applyBorder="1"/>
    <xf numFmtId="0" fontId="11" fillId="4" borderId="7" xfId="3" applyFont="1" applyFill="1" applyBorder="1" applyAlignment="1" applyProtection="1">
      <alignment horizontal="center" vertical="center"/>
      <protection locked="0"/>
    </xf>
    <xf numFmtId="2" fontId="11" fillId="4" borderId="7" xfId="3" applyNumberFormat="1" applyFont="1" applyFill="1" applyBorder="1" applyAlignment="1">
      <alignment horizontal="center" vertical="center"/>
    </xf>
    <xf numFmtId="0" fontId="8" fillId="0" borderId="0" xfId="3" applyFont="1" applyBorder="1" applyAlignment="1" applyProtection="1">
      <alignment vertical="center"/>
      <protection locked="0"/>
    </xf>
    <xf numFmtId="0" fontId="3" fillId="0" borderId="0" xfId="2" applyFont="1" applyBorder="1" applyAlignment="1">
      <alignment horizontal="center" vertical="center"/>
    </xf>
    <xf numFmtId="0" fontId="4" fillId="0" borderId="0" xfId="2" applyFont="1" applyBorder="1" applyAlignment="1">
      <alignment horizontal="center" vertical="center"/>
    </xf>
    <xf numFmtId="2" fontId="4" fillId="0" borderId="0" xfId="2" applyNumberFormat="1" applyFont="1" applyBorder="1" applyAlignment="1">
      <alignment horizontal="center" vertical="center"/>
    </xf>
    <xf numFmtId="0" fontId="4" fillId="0" borderId="0" xfId="3" applyFont="1" applyBorder="1" applyAlignment="1" applyProtection="1">
      <alignment vertical="center"/>
      <protection locked="0"/>
    </xf>
    <xf numFmtId="0" fontId="12" fillId="0" borderId="0" xfId="2" applyFont="1" applyBorder="1" applyAlignment="1">
      <alignment vertical="center"/>
    </xf>
    <xf numFmtId="0" fontId="4" fillId="0" borderId="0" xfId="2" applyFont="1" applyBorder="1" applyAlignment="1">
      <alignment horizontal="center"/>
    </xf>
    <xf numFmtId="0" fontId="0" fillId="0" borderId="0" xfId="0" applyBorder="1"/>
    <xf numFmtId="0" fontId="10" fillId="2" borderId="0" xfId="0" applyFont="1" applyFill="1" applyBorder="1" applyAlignment="1">
      <alignment vertical="center"/>
    </xf>
    <xf numFmtId="0" fontId="10" fillId="2" borderId="0" xfId="0" applyFont="1" applyFill="1" applyBorder="1" applyAlignment="1">
      <alignment vertical="center" wrapText="1"/>
    </xf>
    <xf numFmtId="2" fontId="0" fillId="0" borderId="0" xfId="0" applyNumberFormat="1" applyAlignment="1">
      <alignment horizontal="center" vertical="center"/>
    </xf>
    <xf numFmtId="2" fontId="16" fillId="3" borderId="11" xfId="0" applyNumberFormat="1" applyFont="1" applyFill="1" applyBorder="1" applyAlignment="1">
      <alignment horizontal="center" vertical="center"/>
    </xf>
    <xf numFmtId="2" fontId="16" fillId="3" borderId="12" xfId="0" applyNumberFormat="1" applyFont="1" applyFill="1" applyBorder="1" applyAlignment="1">
      <alignment horizontal="center" vertical="center"/>
    </xf>
    <xf numFmtId="2" fontId="16" fillId="3" borderId="2" xfId="0" applyNumberFormat="1" applyFont="1" applyFill="1" applyBorder="1" applyAlignment="1">
      <alignment horizontal="center" vertical="center"/>
    </xf>
    <xf numFmtId="0" fontId="0" fillId="0" borderId="13" xfId="0" applyBorder="1"/>
    <xf numFmtId="0" fontId="0" fillId="0" borderId="14" xfId="0" applyBorder="1"/>
    <xf numFmtId="0" fontId="3" fillId="0" borderId="15" xfId="2" applyFont="1" applyBorder="1" applyAlignment="1">
      <alignment vertical="center"/>
    </xf>
    <xf numFmtId="0" fontId="0" fillId="0" borderId="16" xfId="0" applyBorder="1"/>
    <xf numFmtId="0" fontId="0" fillId="0" borderId="16" xfId="0" applyBorder="1" applyAlignment="1">
      <alignment wrapText="1"/>
    </xf>
    <xf numFmtId="2" fontId="16" fillId="0" borderId="0" xfId="0" applyNumberFormat="1" applyFont="1" applyBorder="1" applyAlignment="1">
      <alignment horizontal="center" vertical="center"/>
    </xf>
    <xf numFmtId="0" fontId="2" fillId="0" borderId="15" xfId="2" applyBorder="1"/>
    <xf numFmtId="0" fontId="3" fillId="0" borderId="17" xfId="2" applyFont="1" applyBorder="1" applyAlignment="1">
      <alignment vertical="center"/>
    </xf>
    <xf numFmtId="0" fontId="3" fillId="0" borderId="18" xfId="2" applyFont="1" applyBorder="1" applyAlignment="1">
      <alignment vertical="center"/>
    </xf>
    <xf numFmtId="0" fontId="0" fillId="0" borderId="18" xfId="0" applyBorder="1"/>
    <xf numFmtId="0" fontId="0" fillId="0" borderId="19" xfId="0" applyBorder="1"/>
    <xf numFmtId="0" fontId="0" fillId="0" borderId="20" xfId="0" applyBorder="1"/>
    <xf numFmtId="0" fontId="3" fillId="0" borderId="0" xfId="3" applyFont="1" applyBorder="1" applyAlignment="1" applyProtection="1">
      <alignment horizontal="center" vertical="center"/>
      <protection locked="0"/>
    </xf>
    <xf numFmtId="0" fontId="3" fillId="3" borderId="21" xfId="3" applyFont="1" applyFill="1" applyBorder="1" applyAlignment="1" applyProtection="1">
      <alignment horizontal="center" vertical="center"/>
      <protection locked="0"/>
    </xf>
    <xf numFmtId="2" fontId="4" fillId="3" borderId="22" xfId="2" applyNumberFormat="1" applyFont="1" applyFill="1" applyBorder="1" applyAlignment="1">
      <alignment horizontal="center" vertical="center"/>
    </xf>
    <xf numFmtId="0" fontId="3" fillId="3" borderId="8" xfId="2" applyFont="1" applyFill="1" applyBorder="1" applyAlignment="1">
      <alignment horizontal="center" vertical="center"/>
    </xf>
    <xf numFmtId="2" fontId="4" fillId="3" borderId="23" xfId="2" applyNumberFormat="1" applyFont="1" applyFill="1" applyBorder="1" applyAlignment="1">
      <alignment horizontal="center" vertical="center"/>
    </xf>
    <xf numFmtId="0" fontId="3" fillId="0" borderId="24" xfId="3" applyFont="1" applyBorder="1" applyAlignment="1" applyProtection="1">
      <alignment horizontal="center" vertical="center"/>
      <protection locked="0"/>
    </xf>
    <xf numFmtId="2" fontId="4" fillId="0" borderId="25" xfId="2" applyNumberFormat="1" applyFont="1" applyBorder="1" applyAlignment="1">
      <alignment horizontal="center" vertical="center"/>
    </xf>
    <xf numFmtId="0" fontId="3" fillId="3" borderId="2" xfId="3" applyFont="1" applyFill="1" applyBorder="1" applyAlignment="1" applyProtection="1">
      <alignment horizontal="center" vertical="center"/>
      <protection locked="0"/>
    </xf>
    <xf numFmtId="2" fontId="4" fillId="3" borderId="25" xfId="2" applyNumberFormat="1" applyFont="1" applyFill="1" applyBorder="1" applyAlignment="1">
      <alignment horizontal="center" vertical="center"/>
    </xf>
    <xf numFmtId="0" fontId="3" fillId="0" borderId="2" xfId="3" applyFont="1" applyBorder="1" applyAlignment="1" applyProtection="1">
      <alignment horizontal="center" vertical="center"/>
      <protection locked="0"/>
    </xf>
    <xf numFmtId="0" fontId="3" fillId="0" borderId="26" xfId="3" applyFont="1" applyBorder="1" applyAlignment="1" applyProtection="1">
      <alignment horizontal="center" vertical="center"/>
      <protection locked="0"/>
    </xf>
    <xf numFmtId="2" fontId="4" fillId="0" borderId="27" xfId="2" applyNumberFormat="1" applyFont="1" applyBorder="1" applyAlignment="1">
      <alignment horizontal="center" vertical="center"/>
    </xf>
    <xf numFmtId="2" fontId="4" fillId="0" borderId="22" xfId="2" applyNumberFormat="1" applyFont="1" applyBorder="1" applyAlignment="1">
      <alignment horizontal="center" vertical="center"/>
    </xf>
    <xf numFmtId="0" fontId="3" fillId="0" borderId="24" xfId="2" applyFont="1" applyBorder="1" applyAlignment="1">
      <alignment horizontal="center" vertical="center"/>
    </xf>
    <xf numFmtId="0" fontId="3" fillId="3" borderId="28" xfId="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0" fontId="3" fillId="3" borderId="2" xfId="4" applyFont="1" applyFill="1" applyBorder="1" applyAlignment="1" applyProtection="1">
      <alignment horizontal="center" vertical="center"/>
      <protection locked="0"/>
    </xf>
    <xf numFmtId="2" fontId="16" fillId="3" borderId="28" xfId="0" applyNumberFormat="1" applyFont="1" applyFill="1" applyBorder="1" applyAlignment="1">
      <alignment horizontal="center" vertical="center"/>
    </xf>
    <xf numFmtId="0" fontId="3" fillId="0" borderId="2" xfId="2" applyFont="1" applyBorder="1" applyAlignment="1">
      <alignment horizontal="center" vertical="center"/>
    </xf>
    <xf numFmtId="0" fontId="7" fillId="4" borderId="5" xfId="3" applyFont="1" applyFill="1" applyBorder="1" applyAlignment="1" applyProtection="1">
      <alignment horizontal="left" vertical="center"/>
      <protection locked="0"/>
    </xf>
    <xf numFmtId="0" fontId="6" fillId="4" borderId="6" xfId="2" applyFont="1" applyFill="1" applyBorder="1" applyAlignment="1">
      <alignment vertical="center"/>
    </xf>
    <xf numFmtId="0" fontId="12" fillId="0" borderId="10" xfId="2" applyFont="1" applyBorder="1" applyAlignment="1">
      <alignment horizontal="left" vertical="center" wrapText="1"/>
    </xf>
    <xf numFmtId="0" fontId="14" fillId="0" borderId="10" xfId="0" applyFont="1" applyBorder="1" applyAlignment="1">
      <alignment horizontal="left" vertical="center" wrapText="1"/>
    </xf>
    <xf numFmtId="9" fontId="4" fillId="5" borderId="29" xfId="10" applyFont="1" applyFill="1" applyBorder="1" applyAlignment="1">
      <alignment vertical="center"/>
    </xf>
    <xf numFmtId="0" fontId="3" fillId="2" borderId="2" xfId="3" applyFont="1" applyFill="1" applyBorder="1" applyAlignment="1" applyProtection="1">
      <alignment horizontal="center" vertical="center"/>
      <protection locked="0"/>
    </xf>
    <xf numFmtId="0" fontId="3" fillId="3" borderId="26" xfId="2" applyFont="1" applyFill="1" applyBorder="1" applyAlignment="1">
      <alignment horizontal="center" vertical="center"/>
    </xf>
    <xf numFmtId="2" fontId="4" fillId="3" borderId="27" xfId="2" applyNumberFormat="1" applyFont="1" applyFill="1" applyBorder="1" applyAlignment="1">
      <alignment horizontal="center" vertical="center"/>
    </xf>
    <xf numFmtId="9" fontId="0" fillId="0" borderId="16" xfId="10" applyFont="1" applyBorder="1"/>
    <xf numFmtId="9" fontId="16" fillId="5" borderId="30" xfId="10" applyFont="1" applyFill="1" applyBorder="1" applyAlignment="1"/>
    <xf numFmtId="2" fontId="16" fillId="0" borderId="27" xfId="0" applyNumberFormat="1" applyFont="1" applyBorder="1" applyAlignment="1">
      <alignment horizontal="center" vertical="center"/>
    </xf>
    <xf numFmtId="2" fontId="16" fillId="3" borderId="27" xfId="0" applyNumberFormat="1" applyFont="1" applyFill="1" applyBorder="1" applyAlignment="1">
      <alignment horizontal="center" vertical="center"/>
    </xf>
    <xf numFmtId="2" fontId="4" fillId="3" borderId="0" xfId="2" applyNumberFormat="1" applyFont="1" applyFill="1" applyBorder="1" applyAlignment="1">
      <alignment horizontal="center" vertical="center"/>
    </xf>
    <xf numFmtId="0" fontId="3" fillId="0" borderId="21" xfId="2" applyFont="1" applyBorder="1" applyAlignment="1">
      <alignment horizontal="center" vertical="center"/>
    </xf>
    <xf numFmtId="0" fontId="3" fillId="3" borderId="21" xfId="2" applyFont="1" applyFill="1" applyBorder="1" applyAlignment="1">
      <alignment horizontal="center" vertical="center"/>
    </xf>
    <xf numFmtId="0" fontId="7" fillId="4" borderId="5" xfId="3" applyFont="1" applyFill="1" applyBorder="1" applyAlignment="1" applyProtection="1">
      <alignment horizontal="left" vertical="center"/>
      <protection locked="0"/>
    </xf>
    <xf numFmtId="0" fontId="6" fillId="4" borderId="6" xfId="2" applyFont="1" applyFill="1" applyBorder="1" applyAlignment="1">
      <alignment vertical="center"/>
    </xf>
    <xf numFmtId="0" fontId="7" fillId="4" borderId="5" xfId="3" applyFont="1" applyFill="1" applyBorder="1" applyAlignment="1" applyProtection="1">
      <alignment vertical="center"/>
      <protection locked="0"/>
    </xf>
    <xf numFmtId="0" fontId="13" fillId="4" borderId="0" xfId="3" applyFont="1" applyFill="1" applyBorder="1" applyAlignment="1" applyProtection="1">
      <alignment vertical="center" wrapText="1"/>
      <protection locked="0"/>
    </xf>
    <xf numFmtId="0" fontId="15" fillId="0" borderId="0" xfId="0" applyFont="1" applyBorder="1" applyAlignment="1">
      <alignment vertical="center" wrapText="1"/>
    </xf>
    <xf numFmtId="0" fontId="7" fillId="4" borderId="0" xfId="3" applyFont="1" applyFill="1" applyBorder="1" applyAlignment="1" applyProtection="1">
      <alignment vertical="center" wrapText="1"/>
      <protection locked="0"/>
    </xf>
    <xf numFmtId="0" fontId="0" fillId="0" borderId="0" xfId="0" applyBorder="1" applyAlignment="1">
      <alignment vertical="center" wrapText="1"/>
    </xf>
    <xf numFmtId="0" fontId="7" fillId="4" borderId="0" xfId="0" applyFont="1" applyFill="1" applyBorder="1" applyAlignment="1">
      <alignment vertical="center" wrapText="1"/>
    </xf>
    <xf numFmtId="0" fontId="0" fillId="4" borderId="0" xfId="0" applyFill="1" applyBorder="1" applyAlignment="1">
      <alignment vertical="center" wrapText="1"/>
    </xf>
    <xf numFmtId="0" fontId="0" fillId="0" borderId="0" xfId="0" applyBorder="1" applyAlignment="1">
      <alignment wrapText="1"/>
    </xf>
    <xf numFmtId="0" fontId="12" fillId="0" borderId="10" xfId="2" applyFont="1" applyBorder="1" applyAlignment="1">
      <alignment horizontal="left" vertical="center" wrapText="1"/>
    </xf>
    <xf numFmtId="0" fontId="14" fillId="0" borderId="10" xfId="0" applyFont="1" applyBorder="1" applyAlignment="1">
      <alignment horizontal="lef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9" fillId="0" borderId="0" xfId="0" applyFont="1" applyBorder="1" applyAlignment="1"/>
    <xf numFmtId="0" fontId="3" fillId="0" borderId="21" xfId="3" applyFont="1" applyBorder="1" applyAlignment="1" applyProtection="1">
      <alignment horizontal="center" vertical="center"/>
      <protection locked="0"/>
    </xf>
    <xf numFmtId="0" fontId="3" fillId="3" borderId="21" xfId="4" applyFont="1" applyFill="1" applyBorder="1" applyAlignment="1" applyProtection="1">
      <alignment horizontal="center" vertical="center"/>
      <protection locked="0"/>
    </xf>
    <xf numFmtId="2" fontId="16" fillId="3" borderId="0" xfId="0" applyNumberFormat="1" applyFont="1" applyFill="1" applyBorder="1" applyAlignment="1">
      <alignment horizontal="center" vertical="center"/>
    </xf>
    <xf numFmtId="0" fontId="3" fillId="0" borderId="21" xfId="4" applyFont="1" applyFill="1" applyBorder="1" applyAlignment="1" applyProtection="1">
      <alignment horizontal="center" vertical="center"/>
      <protection locked="0"/>
    </xf>
    <xf numFmtId="0" fontId="6" fillId="4" borderId="31" xfId="2" applyFont="1" applyFill="1" applyBorder="1" applyAlignment="1">
      <alignment vertical="center"/>
    </xf>
    <xf numFmtId="0" fontId="6" fillId="4" borderId="31" xfId="2" applyFont="1" applyFill="1" applyBorder="1" applyAlignment="1">
      <alignment vertical="center"/>
    </xf>
    <xf numFmtId="0" fontId="5" fillId="4" borderId="33" xfId="3" applyFont="1" applyFill="1" applyBorder="1" applyAlignment="1" applyProtection="1">
      <alignment horizontal="center" vertical="center"/>
      <protection locked="0"/>
    </xf>
    <xf numFmtId="0" fontId="5" fillId="4" borderId="33" xfId="3"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protection locked="0"/>
    </xf>
    <xf numFmtId="2" fontId="4" fillId="0" borderId="11" xfId="2" applyNumberFormat="1" applyFont="1" applyBorder="1" applyAlignment="1">
      <alignment horizontal="center" vertical="center"/>
    </xf>
    <xf numFmtId="0" fontId="3" fillId="2" borderId="11" xfId="3" applyFont="1" applyFill="1" applyBorder="1" applyAlignment="1" applyProtection="1">
      <alignment horizontal="center" vertical="center"/>
      <protection locked="0"/>
    </xf>
    <xf numFmtId="0" fontId="5" fillId="4" borderId="34" xfId="3" applyFont="1" applyFill="1" applyBorder="1" applyAlignment="1" applyProtection="1">
      <alignment horizontal="center" vertical="center" wrapText="1"/>
      <protection locked="0"/>
    </xf>
    <xf numFmtId="0" fontId="5" fillId="4" borderId="34" xfId="3" applyFont="1" applyFill="1" applyBorder="1" applyAlignment="1" applyProtection="1">
      <alignment horizontal="center" vertical="center"/>
      <protection locked="0"/>
    </xf>
    <xf numFmtId="0" fontId="5" fillId="4" borderId="35" xfId="3" applyFont="1" applyFill="1" applyBorder="1" applyAlignment="1" applyProtection="1">
      <alignment horizontal="center" vertical="center" wrapText="1"/>
      <protection locked="0"/>
    </xf>
    <xf numFmtId="0" fontId="11" fillId="4" borderId="36" xfId="3" applyFont="1" applyFill="1" applyBorder="1" applyAlignment="1" applyProtection="1">
      <alignment horizontal="center" vertical="center"/>
      <protection locked="0"/>
    </xf>
    <xf numFmtId="0" fontId="7" fillId="4" borderId="31" xfId="3" applyFont="1" applyFill="1" applyBorder="1" applyAlignment="1" applyProtection="1">
      <alignment horizontal="left" vertical="center"/>
      <protection locked="0"/>
    </xf>
    <xf numFmtId="0" fontId="3" fillId="0" borderId="37" xfId="2" applyFont="1" applyBorder="1" applyAlignment="1">
      <alignment vertical="center"/>
    </xf>
    <xf numFmtId="0" fontId="7" fillId="4" borderId="31" xfId="3" applyFont="1" applyFill="1" applyBorder="1" applyAlignment="1" applyProtection="1">
      <alignment horizontal="left" vertical="center"/>
      <protection locked="0"/>
    </xf>
    <xf numFmtId="0" fontId="12" fillId="0" borderId="0" xfId="2" applyFont="1" applyBorder="1" applyAlignment="1">
      <alignment horizontal="left" vertical="center" wrapText="1"/>
    </xf>
    <xf numFmtId="0" fontId="14" fillId="0" borderId="0" xfId="0" applyFont="1" applyBorder="1" applyAlignment="1">
      <alignment horizontal="left" vertical="center" wrapText="1"/>
    </xf>
    <xf numFmtId="2" fontId="11" fillId="4" borderId="33" xfId="3" applyNumberFormat="1" applyFont="1" applyFill="1" applyBorder="1" applyAlignment="1">
      <alignment horizontal="center" vertical="center"/>
    </xf>
    <xf numFmtId="0" fontId="7" fillId="4" borderId="38" xfId="3" applyFont="1" applyFill="1" applyBorder="1" applyAlignment="1" applyProtection="1">
      <alignment vertical="center"/>
      <protection locked="0"/>
    </xf>
    <xf numFmtId="0" fontId="6" fillId="4" borderId="35" xfId="2" applyFont="1" applyFill="1" applyBorder="1" applyAlignment="1">
      <alignment vertical="center"/>
    </xf>
    <xf numFmtId="0" fontId="6" fillId="4" borderId="34" xfId="2" applyFont="1" applyFill="1" applyBorder="1" applyAlignment="1">
      <alignment vertical="center"/>
    </xf>
    <xf numFmtId="0" fontId="7" fillId="4" borderId="39" xfId="3" applyFont="1" applyFill="1" applyBorder="1" applyAlignment="1" applyProtection="1">
      <alignment vertical="center" wrapText="1"/>
      <protection locked="0"/>
    </xf>
    <xf numFmtId="0" fontId="0" fillId="0" borderId="40" xfId="0" applyBorder="1" applyAlignment="1">
      <alignment vertical="center" wrapText="1"/>
    </xf>
    <xf numFmtId="0" fontId="0" fillId="0" borderId="32" xfId="0" applyBorder="1" applyAlignment="1">
      <alignment vertical="center" wrapText="1"/>
    </xf>
    <xf numFmtId="0" fontId="13" fillId="4" borderId="41" xfId="3" applyFont="1" applyFill="1" applyBorder="1" applyAlignment="1" applyProtection="1">
      <alignment vertical="center" wrapText="1"/>
      <protection locked="0"/>
    </xf>
    <xf numFmtId="0" fontId="15" fillId="0" borderId="42" xfId="0" applyFont="1" applyBorder="1" applyAlignment="1">
      <alignment vertical="center" wrapText="1"/>
    </xf>
    <xf numFmtId="0" fontId="15" fillId="0" borderId="43" xfId="0" applyFont="1" applyBorder="1" applyAlignment="1">
      <alignment vertical="center" wrapText="1"/>
    </xf>
    <xf numFmtId="0" fontId="7" fillId="4" borderId="39" xfId="0" applyFont="1" applyFill="1" applyBorder="1" applyAlignment="1">
      <alignment vertical="center" wrapText="1"/>
    </xf>
    <xf numFmtId="0" fontId="0" fillId="4" borderId="40" xfId="0" applyFill="1" applyBorder="1" applyAlignment="1">
      <alignment vertical="center" wrapText="1"/>
    </xf>
    <xf numFmtId="0" fontId="0" fillId="0" borderId="32" xfId="0" applyBorder="1" applyAlignment="1">
      <alignment wrapText="1"/>
    </xf>
    <xf numFmtId="0" fontId="17" fillId="4" borderId="41" xfId="0" applyFont="1" applyFill="1" applyBorder="1" applyAlignment="1">
      <alignment horizontal="center" vertical="center"/>
    </xf>
    <xf numFmtId="0" fontId="18" fillId="4" borderId="42" xfId="0" applyFont="1" applyFill="1" applyBorder="1" applyAlignment="1">
      <alignment horizontal="center" vertical="center"/>
    </xf>
    <xf numFmtId="0" fontId="19" fillId="0" borderId="43" xfId="0" applyFont="1" applyBorder="1" applyAlignment="1"/>
  </cellXfs>
  <cellStyles count="11">
    <cellStyle name="Euro" xfId="5" xr:uid="{00000000-0005-0000-0000-000000000000}"/>
    <cellStyle name="Euro 2" xfId="6" xr:uid="{00000000-0005-0000-0000-000001000000}"/>
    <cellStyle name="Prozent" xfId="10" builtinId="5"/>
    <cellStyle name="Prozent 2" xfId="7" xr:uid="{00000000-0005-0000-0000-000002000000}"/>
    <cellStyle name="Standard" xfId="0" builtinId="0"/>
    <cellStyle name="Standard 2" xfId="2" xr:uid="{00000000-0005-0000-0000-000004000000}"/>
    <cellStyle name="Standard 3" xfId="8" xr:uid="{00000000-0005-0000-0000-000005000000}"/>
    <cellStyle name="Standard 4" xfId="9" xr:uid="{00000000-0005-0000-0000-000006000000}"/>
    <cellStyle name="Standard 5" xfId="1" xr:uid="{00000000-0005-0000-0000-000007000000}"/>
    <cellStyle name="Standard_S. 29 Fensterbänke, verb,IE,AE" xfId="4" xr:uid="{00000000-0005-0000-0000-000008000000}"/>
    <cellStyle name="Standard_S.30 Seitenteile"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opie%20von%20PL%20Phono200_Zuschni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ndrea\Desktop\Preisliste%202019%20-%20Druck\4.%20Au&#223;enfensterb&#228;nke,%20Kantungen,%20Balkonaustritte\Excel%20-%20Seiten\2.05_Hinterf&#252;llmater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ndrea\Desktop\Preisliste%202019%20-%20Druck\4.%20Au&#223;enfensterb&#228;nke,%20Kantungen,%20Balkonaustritte\Excel%20-%20Seiten\2.07_Bauabdichtungsfol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Andrea\Desktop\Preisliste%202019%20-%20Druck\4.%20Au&#223;enfensterb&#228;nke,%20Kantungen,%20Balkonaustritte\Excel%20-%20Seiten\2.08_Fix-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liste"/>
      <sheetName val="Preisliste (2)"/>
      <sheetName val="EK-Preise Platten"/>
      <sheetName val="Variable"/>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5 Hinterfüllmaterial"/>
    </sheetNames>
    <sheetDataSet>
      <sheetData sheetId="0">
        <row r="2">
          <cell r="B2" t="str">
            <v>Hinterfüllmaterial</v>
          </cell>
        </row>
        <row r="4">
          <cell r="B4" t="str">
            <v>Polyurethan grau offenzellig</v>
          </cell>
        </row>
        <row r="6">
          <cell r="B6" t="str">
            <v>PUR 1300</v>
          </cell>
          <cell r="C6" t="str">
            <v>1 Meter-Stangen, Standardqualität - nicht wassersaugend</v>
          </cell>
        </row>
        <row r="8">
          <cell r="B8" t="str">
            <v>Polyethylen grau geschlossenzellig</v>
          </cell>
        </row>
        <row r="10">
          <cell r="B10" t="str">
            <v>PE 1330</v>
          </cell>
          <cell r="C10" t="str">
            <v>im Standardkarton endlos bis 30 mm / 2 Meter-Stangen ab 40 mm</v>
          </cell>
        </row>
        <row r="11">
          <cell r="B11" t="str">
            <v>PE 1335</v>
          </cell>
          <cell r="C11" t="str">
            <v>im Kleinspenderkarton / 1 Meter-Stangen ab 40 mm</v>
          </cell>
        </row>
        <row r="13">
          <cell r="B13" t="str">
            <v>Schaumstoff-Rundprofile</v>
          </cell>
          <cell r="D13" t="str">
            <v>Großverpackung</v>
          </cell>
        </row>
        <row r="14">
          <cell r="B14" t="str">
            <v>Durchmesser in mm</v>
          </cell>
          <cell r="C14" t="str">
            <v>1 Meter Stangen im Karton lose</v>
          </cell>
          <cell r="D14" t="str">
            <v>PUR 1300               Preis pro 100 m EUR</v>
          </cell>
          <cell r="E14" t="str">
            <v>Standard Kartons endlos gewickelt</v>
          </cell>
          <cell r="F14" t="str">
            <v>PE 1330                      Preis pro 100 m EUR</v>
          </cell>
        </row>
        <row r="15">
          <cell r="B15">
            <v>10</v>
          </cell>
          <cell r="C15" t="str">
            <v>1500 m</v>
          </cell>
          <cell r="D15">
            <v>17.667414900000001</v>
          </cell>
          <cell r="E15" t="str">
            <v>1150 m</v>
          </cell>
          <cell r="F15">
            <v>13.062214860000001</v>
          </cell>
        </row>
        <row r="16">
          <cell r="B16">
            <v>15</v>
          </cell>
          <cell r="C16" t="str">
            <v>1000 m</v>
          </cell>
          <cell r="D16">
            <v>19.874515380000002</v>
          </cell>
          <cell r="E16" t="str">
            <v>550 m</v>
          </cell>
          <cell r="F16">
            <v>21.423730140000004</v>
          </cell>
        </row>
        <row r="17">
          <cell r="B17">
            <v>20</v>
          </cell>
          <cell r="C17" t="str">
            <v>500 m</v>
          </cell>
          <cell r="D17">
            <v>23.747552280000001</v>
          </cell>
          <cell r="E17" t="str">
            <v>350 m</v>
          </cell>
          <cell r="F17">
            <v>29.180415</v>
          </cell>
        </row>
        <row r="18">
          <cell r="B18">
            <v>25</v>
          </cell>
          <cell r="C18" t="str">
            <v>350 m</v>
          </cell>
          <cell r="D18">
            <v>31.079794739999997</v>
          </cell>
          <cell r="E18" t="str">
            <v>200 m</v>
          </cell>
          <cell r="F18">
            <v>44.524007760000003</v>
          </cell>
        </row>
        <row r="19">
          <cell r="B19">
            <v>30</v>
          </cell>
          <cell r="C19" t="str">
            <v>250 m</v>
          </cell>
          <cell r="D19">
            <v>38.539369919999999</v>
          </cell>
          <cell r="E19" t="str">
            <v>160 m</v>
          </cell>
          <cell r="F19">
            <v>52.110915660000003</v>
          </cell>
        </row>
        <row r="20">
          <cell r="B20">
            <v>40</v>
          </cell>
          <cell r="C20" t="str">
            <v>150 m</v>
          </cell>
          <cell r="D20">
            <v>65.661239280000004</v>
          </cell>
          <cell r="E20" t="str">
            <v>270 m*</v>
          </cell>
          <cell r="F20">
            <v>81.641495640000002</v>
          </cell>
        </row>
        <row r="21">
          <cell r="B21">
            <v>50</v>
          </cell>
          <cell r="C21" t="str">
            <v>100 m</v>
          </cell>
          <cell r="D21">
            <v>86.830303979999996</v>
          </cell>
          <cell r="E21" t="str">
            <v>180 m*</v>
          </cell>
          <cell r="F21">
            <v>113.52773094</v>
          </cell>
        </row>
        <row r="22">
          <cell r="B22" t="str">
            <v>* 2 Meter-Stangen</v>
          </cell>
        </row>
        <row r="24">
          <cell r="B24" t="str">
            <v>Schaumstoff-Rundprofile</v>
          </cell>
          <cell r="D24" t="str">
            <v>5 Kleinspender im Umkarton, endlos gewickelt</v>
          </cell>
        </row>
        <row r="25">
          <cell r="B25" t="str">
            <v>Durchmesser in mm</v>
          </cell>
          <cell r="C25" t="str">
            <v>Kleinspender-katon</v>
          </cell>
          <cell r="D25" t="str">
            <v xml:space="preserve">PE 1335
Preis pro 100 m EUR                   </v>
          </cell>
        </row>
        <row r="26">
          <cell r="B26">
            <v>10</v>
          </cell>
          <cell r="C26" t="str">
            <v>5 x 100 m</v>
          </cell>
          <cell r="D26">
            <v>16.350306960915397</v>
          </cell>
        </row>
        <row r="27">
          <cell r="B27">
            <v>15</v>
          </cell>
          <cell r="C27" t="str">
            <v>5 x 100 m</v>
          </cell>
          <cell r="D27">
            <v>26.871803585311106</v>
          </cell>
        </row>
        <row r="28">
          <cell r="B28">
            <v>20</v>
          </cell>
          <cell r="C28" t="str">
            <v>5 x 50 m</v>
          </cell>
          <cell r="D28">
            <v>36.677048092083638</v>
          </cell>
        </row>
        <row r="29">
          <cell r="B29">
            <v>25</v>
          </cell>
          <cell r="C29" t="str">
            <v>5 x 50 m</v>
          </cell>
          <cell r="D29">
            <v>55.867665174608206</v>
          </cell>
        </row>
        <row r="30">
          <cell r="B30">
            <v>30</v>
          </cell>
          <cell r="C30" t="str">
            <v>5 x 25 m</v>
          </cell>
          <cell r="D30">
            <v>65.796401425798507</v>
          </cell>
        </row>
        <row r="31">
          <cell r="B31">
            <v>40</v>
          </cell>
          <cell r="C31" t="str">
            <v>130 m **</v>
          </cell>
          <cell r="D31">
            <v>84.789431717254601</v>
          </cell>
        </row>
        <row r="32">
          <cell r="B32">
            <v>50</v>
          </cell>
          <cell r="C32" t="str">
            <v>90 m **</v>
          </cell>
          <cell r="D32">
            <v>119.34242180535227</v>
          </cell>
        </row>
        <row r="33">
          <cell r="B33" t="str">
            <v>** 1 Meter-Stangen</v>
          </cell>
        </row>
        <row r="35">
          <cell r="B35" t="str">
            <v>Die Preise beziehen sich auf die Abnahme geschlossener Kartons.</v>
          </cell>
        </row>
        <row r="36">
          <cell r="B36" t="str">
            <v>Aufpreis für lose abgezählte Meterware: 15%</v>
          </cell>
        </row>
        <row r="38">
          <cell r="B38" t="str">
            <v>Andere Qualitäten auf Anfrage!</v>
          </cell>
        </row>
        <row r="40">
          <cell r="B40" t="str">
            <v>Stopfwolle</v>
          </cell>
          <cell r="D40" t="str">
            <v>EUR / kg</v>
          </cell>
        </row>
        <row r="41">
          <cell r="B41" t="str">
            <v>Sack a 10 kg</v>
          </cell>
          <cell r="D41">
            <v>2.50421016</v>
          </cell>
        </row>
        <row r="42">
          <cell r="B42" t="str">
            <v>Sack a 15 kg (nur Magdeburg)</v>
          </cell>
          <cell r="D42">
            <v>2.9498746800000002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7 Bauabdichtungsfolie"/>
    </sheetNames>
    <sheetDataSet>
      <sheetData sheetId="0">
        <row r="2">
          <cell r="B2" t="str">
            <v>Bauabdichtungsfolie</v>
          </cell>
        </row>
        <row r="5">
          <cell r="B5" t="str">
            <v>Fasatan</v>
          </cell>
          <cell r="C5" t="str">
            <v>aus schwarzen EPDM bzw. Butylkautschuk, für die Außenanwendung</v>
          </cell>
          <cell r="F5" t="str">
            <v>EUR / Meter</v>
          </cell>
          <cell r="G5" t="str">
            <v>Fasatyl</v>
          </cell>
        </row>
        <row r="6">
          <cell r="B6" t="str">
            <v>Breite/mm</v>
          </cell>
          <cell r="C6" t="str">
            <v>Rollenlänge/m</v>
          </cell>
          <cell r="D6" t="str">
            <v>Dicke</v>
          </cell>
          <cell r="G6" t="str">
            <v>Breite/mm</v>
          </cell>
        </row>
        <row r="7">
          <cell r="D7" t="str">
            <v>0,8 mm</v>
          </cell>
          <cell r="E7" t="str">
            <v>1,0 mm</v>
          </cell>
          <cell r="F7" t="str">
            <v>1,5 mm</v>
          </cell>
        </row>
        <row r="8">
          <cell r="B8">
            <v>100</v>
          </cell>
          <cell r="C8">
            <v>20</v>
          </cell>
          <cell r="D8">
            <v>0.95790000000000008</v>
          </cell>
          <cell r="E8">
            <v>1.243725</v>
          </cell>
          <cell r="F8">
            <v>1.5173445000000001</v>
          </cell>
          <cell r="G8">
            <v>100</v>
          </cell>
        </row>
        <row r="9">
          <cell r="B9">
            <v>150</v>
          </cell>
          <cell r="C9">
            <v>20</v>
          </cell>
          <cell r="D9">
            <v>1.5449999999999999</v>
          </cell>
          <cell r="E9">
            <v>1.8407130000000003</v>
          </cell>
          <cell r="F9">
            <v>2.2635795000000001</v>
          </cell>
          <cell r="G9">
            <v>150</v>
          </cell>
        </row>
        <row r="10">
          <cell r="B10">
            <v>200</v>
          </cell>
          <cell r="C10">
            <v>20</v>
          </cell>
          <cell r="D10">
            <v>1.9466999999999999</v>
          </cell>
          <cell r="E10">
            <v>2.4625754999999998</v>
          </cell>
          <cell r="F10">
            <v>3.0098145000000005</v>
          </cell>
          <cell r="G10">
            <v>200</v>
          </cell>
        </row>
        <row r="11">
          <cell r="B11">
            <v>250</v>
          </cell>
          <cell r="C11">
            <v>20</v>
          </cell>
          <cell r="D11">
            <v>2.3895999999999997</v>
          </cell>
          <cell r="E11">
            <v>3.084438</v>
          </cell>
          <cell r="F11">
            <v>3.7560495000000005</v>
          </cell>
          <cell r="G11">
            <v>250</v>
          </cell>
        </row>
        <row r="12">
          <cell r="B12">
            <v>300</v>
          </cell>
          <cell r="C12">
            <v>20</v>
          </cell>
          <cell r="D12">
            <v>3.09</v>
          </cell>
          <cell r="E12">
            <v>3.7311750000000004</v>
          </cell>
          <cell r="F12">
            <v>4.4525354999999998</v>
          </cell>
          <cell r="G12">
            <v>300</v>
          </cell>
        </row>
        <row r="13">
          <cell r="B13">
            <v>350</v>
          </cell>
          <cell r="C13">
            <v>20</v>
          </cell>
          <cell r="D13">
            <v>3.3475000000000001</v>
          </cell>
          <cell r="E13">
            <v>4.3032884999999998</v>
          </cell>
          <cell r="F13">
            <v>5.1490214999999999</v>
          </cell>
          <cell r="G13">
            <v>350</v>
          </cell>
        </row>
        <row r="14">
          <cell r="B14">
            <v>400</v>
          </cell>
          <cell r="C14">
            <v>20</v>
          </cell>
          <cell r="D14">
            <v>3.7904000000000004</v>
          </cell>
          <cell r="E14">
            <v>4.9251509999999996</v>
          </cell>
          <cell r="F14">
            <v>5.8952564999999995</v>
          </cell>
          <cell r="G14">
            <v>400</v>
          </cell>
        </row>
        <row r="15">
          <cell r="B15">
            <v>500</v>
          </cell>
          <cell r="C15">
            <v>20</v>
          </cell>
          <cell r="D15">
            <v>4.7071000000000005</v>
          </cell>
          <cell r="E15">
            <v>6.168876</v>
          </cell>
          <cell r="F15">
            <v>6.6414914999999999</v>
          </cell>
          <cell r="G15">
            <v>500</v>
          </cell>
        </row>
        <row r="17">
          <cell r="B17" t="str">
            <v>*Lagerware</v>
          </cell>
        </row>
        <row r="18">
          <cell r="B18" t="str">
            <v>Andere Breiten und Stärken auf Anfrage.</v>
          </cell>
        </row>
        <row r="20">
          <cell r="B20" t="str">
            <v xml:space="preserve">Zum verkleben von Fasatan und Fasatyl eigenet sich der Folienkleber </v>
          </cell>
        </row>
        <row r="21">
          <cell r="B21" t="str">
            <v>(Nahtpaste) Fasatan TFS- schwarz - Seite 2.01 und Seite 3.05</v>
          </cell>
        </row>
        <row r="23">
          <cell r="B23" t="str">
            <v>Fasatan® 0,8 mm Optima</v>
          </cell>
          <cell r="G23" t="str">
            <v>Fasatyl® 0,8 mm Optima</v>
          </cell>
        </row>
        <row r="24">
          <cell r="B24" t="str">
            <v>Breite/mm</v>
          </cell>
          <cell r="C24" t="str">
            <v>Rollelnänge /m</v>
          </cell>
          <cell r="D24" t="str">
            <v>EUR / Meter</v>
          </cell>
          <cell r="G24" t="str">
            <v>Breite/mm</v>
          </cell>
        </row>
        <row r="25">
          <cell r="B25">
            <v>50</v>
          </cell>
          <cell r="C25">
            <v>20</v>
          </cell>
          <cell r="D25">
            <v>2.2582695080400002</v>
          </cell>
          <cell r="G25">
            <v>50</v>
          </cell>
        </row>
        <row r="26">
          <cell r="B26">
            <v>80</v>
          </cell>
          <cell r="C26">
            <v>20</v>
          </cell>
          <cell r="D26">
            <v>3.0422283528</v>
          </cell>
          <cell r="G26">
            <v>80</v>
          </cell>
        </row>
        <row r="27">
          <cell r="B27">
            <v>100</v>
          </cell>
          <cell r="C27">
            <v>20</v>
          </cell>
          <cell r="D27">
            <v>3.5570669971200006</v>
          </cell>
          <cell r="G27">
            <v>100</v>
          </cell>
        </row>
        <row r="28">
          <cell r="B28">
            <v>130</v>
          </cell>
          <cell r="C28">
            <v>20</v>
          </cell>
          <cell r="D28">
            <v>4.2942223287600001</v>
          </cell>
          <cell r="G28">
            <v>130</v>
          </cell>
        </row>
        <row r="29">
          <cell r="B29">
            <v>150</v>
          </cell>
          <cell r="C29">
            <v>20</v>
          </cell>
          <cell r="D29">
            <v>4.7973600948000001</v>
          </cell>
          <cell r="G29">
            <v>150</v>
          </cell>
        </row>
        <row r="30">
          <cell r="B30">
            <v>180</v>
          </cell>
          <cell r="C30">
            <v>20</v>
          </cell>
          <cell r="D30">
            <v>5.6983277223600002</v>
          </cell>
          <cell r="G30">
            <v>180</v>
          </cell>
        </row>
        <row r="31">
          <cell r="B31">
            <v>200</v>
          </cell>
          <cell r="C31">
            <v>20</v>
          </cell>
          <cell r="D31">
            <v>6.0844567056000001</v>
          </cell>
          <cell r="G31">
            <v>200</v>
          </cell>
        </row>
        <row r="32">
          <cell r="B32">
            <v>250</v>
          </cell>
          <cell r="C32">
            <v>20</v>
          </cell>
          <cell r="D32">
            <v>7.6874770299600019</v>
          </cell>
          <cell r="G32">
            <v>250</v>
          </cell>
        </row>
        <row r="33">
          <cell r="B33">
            <v>300</v>
          </cell>
          <cell r="C33">
            <v>20</v>
          </cell>
          <cell r="D33">
            <v>9.079881545280001</v>
          </cell>
          <cell r="G33">
            <v>300</v>
          </cell>
        </row>
        <row r="34">
          <cell r="B34">
            <v>350</v>
          </cell>
          <cell r="C34">
            <v>20</v>
          </cell>
          <cell r="D34">
            <v>10.378679034360003</v>
          </cell>
          <cell r="G34">
            <v>350</v>
          </cell>
        </row>
        <row r="35">
          <cell r="B35">
            <v>400</v>
          </cell>
          <cell r="C35">
            <v>20</v>
          </cell>
          <cell r="D35">
            <v>11.665775645160004</v>
          </cell>
          <cell r="G35">
            <v>400</v>
          </cell>
        </row>
        <row r="36">
          <cell r="B36">
            <v>450</v>
          </cell>
          <cell r="C36">
            <v>20</v>
          </cell>
          <cell r="D36">
            <v>13.221992456400002</v>
          </cell>
          <cell r="G36">
            <v>450</v>
          </cell>
        </row>
        <row r="38">
          <cell r="B38" t="str">
            <v xml:space="preserve">Fasatan® und Fasatyl® sind Abdichtungsfolien aus EPDM- Kautschuk für den Fassadenbereich. Sie werden mit dem maßgeschneiderten BOSIG High Tack Kleber selbstklebend  ausgestattet. Durch diesen Selbstklebestreifen gestaltet sich die Verarbeitung besonders zeitsparend und einfach, es muss kein Kleber mehr aufgebracht werden und es ist keine Ablüftezeit mehr einzuhalten. Der Spezialklebestreifen bietet eine sehr gute Haftung auf verschiedensten Untergründen und verursacht keine Ausblühungen. </v>
          </cell>
        </row>
        <row r="44">
          <cell r="B44" t="str">
            <v>Bituplast AW</v>
          </cell>
          <cell r="C44" t="str">
            <v>selbstklebende, bituminöse Abdichtungsfolie mit einer hoch reißfesten, doppelt laminierten Schutzfolie aus HDPE - zur Außenanwendung (AW - Allwetter-System)</v>
          </cell>
        </row>
        <row r="45">
          <cell r="B45" t="str">
            <v>Breite/mm</v>
          </cell>
          <cell r="C45" t="str">
            <v>Rollenlänge/m</v>
          </cell>
          <cell r="D45" t="str">
            <v>Dicke/mm</v>
          </cell>
          <cell r="E45" t="str">
            <v>EUR/Meter</v>
          </cell>
        </row>
        <row r="46">
          <cell r="B46">
            <v>150</v>
          </cell>
          <cell r="C46">
            <v>20</v>
          </cell>
          <cell r="D46">
            <v>1.5</v>
          </cell>
          <cell r="E46">
            <v>2.4785313947999996</v>
          </cell>
        </row>
        <row r="47">
          <cell r="B47">
            <v>200</v>
          </cell>
          <cell r="C47">
            <v>20</v>
          </cell>
          <cell r="D47">
            <v>1.5</v>
          </cell>
          <cell r="E47">
            <v>3.3227473284000002</v>
          </cell>
        </row>
        <row r="48">
          <cell r="B48">
            <v>250</v>
          </cell>
          <cell r="C48">
            <v>20</v>
          </cell>
          <cell r="D48">
            <v>1.5</v>
          </cell>
          <cell r="E48">
            <v>4.2535495116000002</v>
          </cell>
        </row>
        <row r="49">
          <cell r="B49">
            <v>300</v>
          </cell>
          <cell r="C49">
            <v>20</v>
          </cell>
          <cell r="D49">
            <v>1.5</v>
          </cell>
          <cell r="E49">
            <v>5.0220024768000009</v>
          </cell>
        </row>
        <row r="51">
          <cell r="B51" t="str">
            <v>Nutzen Sie hierfür Bituplast AW Voranstrich: 99,64 EUR / 5 Liter Kanister</v>
          </cell>
        </row>
        <row r="53">
          <cell r="B53" t="str">
            <v>Hinweis: Bitte Beachten Sie die Verarbeitungshinweise:</v>
          </cell>
          <cell r="F53" t="str">
            <v>Seite 2.09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 Fix-System"/>
    </sheetNames>
    <sheetDataSet>
      <sheetData sheetId="0">
        <row r="2">
          <cell r="B2" t="str">
            <v>Bauabdichtungsfolie Fix-System</v>
          </cell>
        </row>
        <row r="4">
          <cell r="B4" t="str">
            <v>Fasatan Fix</v>
          </cell>
          <cell r="C4" t="str">
            <v>aus schwarzen EPDM bzw. Butylkautschuk, mit Butylklebestreifen - für die Außenanwendung</v>
          </cell>
        </row>
        <row r="5">
          <cell r="B5" t="str">
            <v>Ausführung</v>
          </cell>
          <cell r="C5" t="str">
            <v>Breite in mm</v>
          </cell>
          <cell r="D5" t="str">
            <v xml:space="preserve">Rollenlänge in m            </v>
          </cell>
          <cell r="E5" t="str">
            <v>EUR / Meter</v>
          </cell>
        </row>
        <row r="6">
          <cell r="E6" t="str">
            <v>Dicke: 0,8 mm</v>
          </cell>
          <cell r="F6" t="str">
            <v>Dicke: 1,0 mm</v>
          </cell>
        </row>
        <row r="7">
          <cell r="B7" t="str">
            <v>"A" mit einem
Klebestreifen</v>
          </cell>
          <cell r="C7">
            <v>100</v>
          </cell>
          <cell r="D7">
            <v>20</v>
          </cell>
          <cell r="E7">
            <v>3.043398440628001</v>
          </cell>
          <cell r="F7">
            <v>3.5570534999999999</v>
          </cell>
        </row>
        <row r="8">
          <cell r="C8">
            <v>150</v>
          </cell>
          <cell r="D8">
            <v>20</v>
          </cell>
          <cell r="E8">
            <v>3.6520781287536006</v>
          </cell>
          <cell r="F8">
            <v>4.0794179999999995</v>
          </cell>
        </row>
        <row r="9">
          <cell r="C9">
            <v>200</v>
          </cell>
          <cell r="D9">
            <v>20</v>
          </cell>
          <cell r="E9">
            <v>4.6587406898844002</v>
          </cell>
          <cell r="F9">
            <v>5.3480175000000001</v>
          </cell>
        </row>
        <row r="10">
          <cell r="C10">
            <v>250</v>
          </cell>
          <cell r="D10">
            <v>20</v>
          </cell>
          <cell r="E10">
            <v>5.0801343201251994</v>
          </cell>
          <cell r="F10">
            <v>5.9450054999999997</v>
          </cell>
        </row>
        <row r="11">
          <cell r="C11">
            <v>300</v>
          </cell>
          <cell r="D11">
            <v>20</v>
          </cell>
          <cell r="E11">
            <v>5.524938707601601</v>
          </cell>
          <cell r="F11">
            <v>6.3181229999999999</v>
          </cell>
        </row>
        <row r="12">
          <cell r="C12">
            <v>350</v>
          </cell>
          <cell r="D12">
            <v>20</v>
          </cell>
          <cell r="E12">
            <v>5.8292785516644017</v>
          </cell>
          <cell r="F12">
            <v>6.9151109999999996</v>
          </cell>
        </row>
        <row r="13">
          <cell r="C13">
            <v>400</v>
          </cell>
          <cell r="D13">
            <v>20</v>
          </cell>
          <cell r="E13">
            <v>6.2740829391408015</v>
          </cell>
          <cell r="F13">
            <v>7.512099000000001</v>
          </cell>
        </row>
        <row r="14">
          <cell r="B14" t="str">
            <v xml:space="preserve">"B" mit zwei
Klebestreifen </v>
          </cell>
          <cell r="C14">
            <v>100</v>
          </cell>
          <cell r="D14">
            <v>20</v>
          </cell>
          <cell r="E14">
            <v>3.2775060129839999</v>
          </cell>
          <cell r="F14">
            <v>3.7560495000000005</v>
          </cell>
        </row>
        <row r="15">
          <cell r="C15">
            <v>150</v>
          </cell>
          <cell r="D15">
            <v>20</v>
          </cell>
          <cell r="E15">
            <v>3.9095964583452005</v>
          </cell>
          <cell r="F15">
            <v>4.3530374999999992</v>
          </cell>
        </row>
        <row r="16">
          <cell r="C16">
            <v>200</v>
          </cell>
          <cell r="D16">
            <v>20</v>
          </cell>
          <cell r="E16">
            <v>4.9630805339472008</v>
          </cell>
          <cell r="F16">
            <v>5.8703819999999993</v>
          </cell>
        </row>
        <row r="17">
          <cell r="C17">
            <v>250</v>
          </cell>
          <cell r="D17">
            <v>20</v>
          </cell>
          <cell r="E17">
            <v>5.4078849214236016</v>
          </cell>
          <cell r="F17">
            <v>6.5917425000000005</v>
          </cell>
        </row>
        <row r="18">
          <cell r="C18">
            <v>300</v>
          </cell>
          <cell r="D18">
            <v>20</v>
          </cell>
          <cell r="E18">
            <v>5.9463323378424011</v>
          </cell>
          <cell r="F18">
            <v>6.2683739999999997</v>
          </cell>
        </row>
        <row r="19">
          <cell r="C19">
            <v>350</v>
          </cell>
          <cell r="D19">
            <v>20</v>
          </cell>
          <cell r="E19">
            <v>7.4446208009208013</v>
          </cell>
          <cell r="F19">
            <v>8.6314515000000007</v>
          </cell>
        </row>
        <row r="20">
          <cell r="C20">
            <v>400</v>
          </cell>
          <cell r="D20">
            <v>20</v>
          </cell>
          <cell r="E20">
            <v>7.8191929166904011</v>
          </cell>
          <cell r="F20">
            <v>9.2284395000000004</v>
          </cell>
        </row>
        <row r="21">
          <cell r="B21" t="str">
            <v xml:space="preserve">"C" mit </v>
          </cell>
          <cell r="C21" t="str">
            <v>Preise, Verpackung, wie Ausführung  "B"</v>
          </cell>
        </row>
        <row r="22">
          <cell r="B22" t="str">
            <v>wechselseit.</v>
          </cell>
        </row>
        <row r="23">
          <cell r="B23" t="str">
            <v>Klebestreifen</v>
          </cell>
        </row>
        <row r="24">
          <cell r="B24" t="str">
            <v>Breite Butylklebestreifen ist abhängig von der Rollenbreite:</v>
          </cell>
        </row>
        <row r="25">
          <cell r="B25" t="str">
            <v>100/150 mm = 20 mm, 200 = 40 mm, 250 - 400 mm = 60 mm</v>
          </cell>
        </row>
        <row r="27">
          <cell r="B27" t="str">
            <v>Fasatyl Fix</v>
          </cell>
          <cell r="C27" t="str">
            <v>aus schwarzen EPDM bzw. Butylkautschuk, mit Butylklebestreifen - für die Innenanwendung</v>
          </cell>
        </row>
        <row r="28">
          <cell r="B28" t="str">
            <v>Ausführung</v>
          </cell>
          <cell r="C28" t="str">
            <v>Breite in mm</v>
          </cell>
          <cell r="D28" t="str">
            <v xml:space="preserve">Rollenlänge in m            </v>
          </cell>
          <cell r="E28" t="str">
            <v>EUR / Meter</v>
          </cell>
        </row>
        <row r="29">
          <cell r="E29" t="str">
            <v>Dicke: 0,8 mm</v>
          </cell>
          <cell r="F29" t="str">
            <v>Dicke: 1,0 mm</v>
          </cell>
        </row>
        <row r="30">
          <cell r="B30" t="str">
            <v>"A" mit einem
Klebestreifen</v>
          </cell>
          <cell r="C30">
            <v>100</v>
          </cell>
          <cell r="D30">
            <v>20</v>
          </cell>
          <cell r="E30">
            <v>3.4326809999999996</v>
          </cell>
          <cell r="F30">
            <v>3.7560495000000005</v>
          </cell>
        </row>
        <row r="31">
          <cell r="C31">
            <v>150</v>
          </cell>
          <cell r="D31">
            <v>20</v>
          </cell>
          <cell r="E31">
            <v>4.1540414999999999</v>
          </cell>
          <cell r="F31">
            <v>4.4774099999999999</v>
          </cell>
        </row>
        <row r="32">
          <cell r="C32">
            <v>200</v>
          </cell>
          <cell r="D32">
            <v>20</v>
          </cell>
          <cell r="E32">
            <v>5.3480175000000001</v>
          </cell>
          <cell r="F32">
            <v>6.7907385000000007</v>
          </cell>
        </row>
        <row r="33">
          <cell r="C33">
            <v>250</v>
          </cell>
          <cell r="D33">
            <v>20</v>
          </cell>
          <cell r="E33">
            <v>5.8703819999999993</v>
          </cell>
          <cell r="F33">
            <v>6.5917425000000005</v>
          </cell>
        </row>
        <row r="34">
          <cell r="C34">
            <v>300</v>
          </cell>
          <cell r="D34">
            <v>20</v>
          </cell>
          <cell r="E34">
            <v>6.3927465000000003</v>
          </cell>
          <cell r="F34">
            <v>7.4374755000000006</v>
          </cell>
        </row>
        <row r="35">
          <cell r="C35">
            <v>350</v>
          </cell>
          <cell r="D35">
            <v>20</v>
          </cell>
          <cell r="E35">
            <v>6.9151109999999996</v>
          </cell>
          <cell r="F35">
            <v>8.300620649999999</v>
          </cell>
        </row>
        <row r="36">
          <cell r="C36">
            <v>400</v>
          </cell>
          <cell r="D36">
            <v>20</v>
          </cell>
          <cell r="E36">
            <v>7.512099000000001</v>
          </cell>
          <cell r="F36">
            <v>9.2284395000000004</v>
          </cell>
        </row>
        <row r="37">
          <cell r="B37" t="str">
            <v xml:space="preserve">"B" mit zwei
Klebestreifen </v>
          </cell>
          <cell r="C37">
            <v>100</v>
          </cell>
          <cell r="D37">
            <v>20</v>
          </cell>
          <cell r="E37">
            <v>3.7560495000000005</v>
          </cell>
          <cell r="F37">
            <v>4.0296690000000002</v>
          </cell>
        </row>
        <row r="38">
          <cell r="C38">
            <v>150</v>
          </cell>
          <cell r="D38">
            <v>20</v>
          </cell>
          <cell r="E38">
            <v>4.4276609999999996</v>
          </cell>
          <cell r="F38">
            <v>4.7510295000000005</v>
          </cell>
        </row>
        <row r="39">
          <cell r="C39">
            <v>200</v>
          </cell>
          <cell r="D39">
            <v>20</v>
          </cell>
          <cell r="E39">
            <v>5.6713859999999992</v>
          </cell>
          <cell r="F39">
            <v>6.193750500000001</v>
          </cell>
        </row>
        <row r="40">
          <cell r="C40">
            <v>250</v>
          </cell>
          <cell r="D40">
            <v>20</v>
          </cell>
          <cell r="E40">
            <v>6.3181229999999999</v>
          </cell>
          <cell r="F40">
            <v>7.2633539999999996</v>
          </cell>
        </row>
        <row r="41">
          <cell r="C41">
            <v>300</v>
          </cell>
          <cell r="D41">
            <v>20</v>
          </cell>
          <cell r="E41">
            <v>6.9151109999999996</v>
          </cell>
          <cell r="F41">
            <v>8.1090870000000006</v>
          </cell>
        </row>
        <row r="42">
          <cell r="C42">
            <v>350</v>
          </cell>
          <cell r="D42">
            <v>20</v>
          </cell>
          <cell r="E42">
            <v>8.7060749999999985</v>
          </cell>
          <cell r="F42">
            <v>10.148795999999999</v>
          </cell>
        </row>
        <row r="43">
          <cell r="C43">
            <v>400</v>
          </cell>
          <cell r="D43">
            <v>20</v>
          </cell>
          <cell r="E43">
            <v>9.3030630000000016</v>
          </cell>
          <cell r="F43">
            <v>11.019403499999999</v>
          </cell>
        </row>
        <row r="44">
          <cell r="B44" t="str">
            <v xml:space="preserve">"C" mit </v>
          </cell>
          <cell r="C44" t="str">
            <v>Preise, Verpackung, wie Ausführung  "B"</v>
          </cell>
        </row>
        <row r="45">
          <cell r="B45" t="str">
            <v>wechselseit.</v>
          </cell>
        </row>
        <row r="46">
          <cell r="B46" t="str">
            <v>Klebestreifen</v>
          </cell>
        </row>
        <row r="47">
          <cell r="B47" t="str">
            <v>Breite Butylklebestreifen ist abhängig von der Rollenbreite:</v>
          </cell>
        </row>
        <row r="48">
          <cell r="B48" t="str">
            <v>100/150 mm = 20 mm, 200 = 40 mm, 250 - 400 mm = 60 mm</v>
          </cell>
        </row>
        <row r="49">
          <cell r="B49" t="str">
            <v>Hinweis: Bitte Beachten Sie die Verarbeitungshinweise:</v>
          </cell>
          <cell r="F49" t="str">
            <v>Seite 2.09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view="pageLayout" topLeftCell="A13" zoomScale="145" zoomScaleNormal="130" zoomScalePageLayoutView="145" workbookViewId="0">
      <selection activeCell="B30" sqref="B30"/>
    </sheetView>
  </sheetViews>
  <sheetFormatPr baseColWidth="10" defaultRowHeight="15" x14ac:dyDescent="0.25"/>
  <cols>
    <col min="1" max="1" width="1.5703125" customWidth="1"/>
    <col min="3" max="3" width="13.85546875" customWidth="1"/>
    <col min="4" max="4" width="13.7109375" customWidth="1"/>
    <col min="5" max="5" width="12.28515625" customWidth="1"/>
    <col min="6" max="6" width="12.42578125" customWidth="1"/>
    <col min="7" max="7" width="10.7109375" customWidth="1"/>
    <col min="8" max="9" width="4.5703125" customWidth="1"/>
  </cols>
  <sheetData>
    <row r="1" spans="1:9" x14ac:dyDescent="0.25">
      <c r="A1" s="29"/>
      <c r="B1" s="30"/>
      <c r="C1" s="30"/>
      <c r="D1" s="30"/>
      <c r="E1" s="30"/>
      <c r="F1" s="30"/>
      <c r="G1" s="30"/>
      <c r="H1" s="30"/>
      <c r="I1" s="40"/>
    </row>
    <row r="2" spans="1:9" ht="14.25" customHeight="1" x14ac:dyDescent="0.25">
      <c r="A2" s="31"/>
      <c r="B2" s="15" t="s">
        <v>16</v>
      </c>
      <c r="C2" s="3"/>
      <c r="D2" s="3"/>
      <c r="E2" s="3"/>
      <c r="F2" s="3"/>
      <c r="G2" s="3"/>
      <c r="H2" s="22"/>
      <c r="I2" s="32"/>
    </row>
    <row r="3" spans="1:9" ht="15.75" customHeight="1" x14ac:dyDescent="0.25">
      <c r="A3" s="31"/>
      <c r="B3" s="15"/>
      <c r="C3" s="3"/>
      <c r="D3" s="3"/>
      <c r="E3" s="3"/>
      <c r="F3" s="3"/>
      <c r="G3" s="3"/>
      <c r="H3" s="22"/>
      <c r="I3" s="32"/>
    </row>
    <row r="4" spans="1:9" ht="15.75" customHeight="1" x14ac:dyDescent="0.25">
      <c r="A4" s="31"/>
      <c r="B4" s="114" t="s">
        <v>38</v>
      </c>
      <c r="C4" s="115"/>
      <c r="D4" s="116"/>
      <c r="E4" s="23"/>
      <c r="F4" s="120" t="s">
        <v>21</v>
      </c>
      <c r="G4" s="121"/>
      <c r="H4" s="122"/>
      <c r="I4" s="33"/>
    </row>
    <row r="5" spans="1:9" ht="15.75" customHeight="1" x14ac:dyDescent="0.25">
      <c r="A5" s="31"/>
      <c r="B5" s="117" t="s">
        <v>40</v>
      </c>
      <c r="C5" s="118"/>
      <c r="D5" s="119"/>
      <c r="E5" s="24"/>
      <c r="F5" s="123" t="s">
        <v>22</v>
      </c>
      <c r="G5" s="124"/>
      <c r="H5" s="125"/>
      <c r="I5" s="33"/>
    </row>
    <row r="6" spans="1:9" ht="15.75" customHeight="1" x14ac:dyDescent="0.25">
      <c r="A6" s="31"/>
      <c r="B6" s="90" t="s">
        <v>17</v>
      </c>
      <c r="C6" s="18">
        <f>'4.04.1WDVS ST, Verb, Ecken (2)'!C6*(1+'4.04.1WDVS ST, Verb, Ecken (2)'!$D$7)</f>
        <v>2.5960000000000001</v>
      </c>
      <c r="D6" s="3"/>
      <c r="E6" s="3"/>
      <c r="F6" s="73" t="s">
        <v>6</v>
      </c>
      <c r="G6" s="18">
        <f>7.711*(1+0.15)</f>
        <v>8.8676499999999994</v>
      </c>
      <c r="H6" s="22"/>
      <c r="I6" s="32"/>
    </row>
    <row r="7" spans="1:9" ht="14.25" customHeight="1" x14ac:dyDescent="0.25">
      <c r="A7" s="31"/>
      <c r="B7" s="42" t="s">
        <v>5</v>
      </c>
      <c r="C7" s="72">
        <f>'4.04.1WDVS ST, Verb, Ecken (2)'!C7*(1+'4.04.1WDVS ST, Verb, Ecken (2)'!$D$7)</f>
        <v>3.1240000000000001</v>
      </c>
      <c r="D7" s="3"/>
      <c r="E7" s="3"/>
      <c r="F7" s="74" t="s">
        <v>5</v>
      </c>
      <c r="G7" s="72">
        <f>8.437*(1+0.15)</f>
        <v>9.7025499999999987</v>
      </c>
      <c r="H7" s="22"/>
      <c r="I7" s="32"/>
    </row>
    <row r="8" spans="1:9" ht="16.5" customHeight="1" x14ac:dyDescent="0.25">
      <c r="A8" s="31"/>
      <c r="B8" s="90" t="s">
        <v>4</v>
      </c>
      <c r="C8" s="18">
        <f>'4.04.1WDVS ST, Verb, Ecken (2)'!C8*(1+'4.04.1WDVS ST, Verb, Ecken (2)'!$D$7)</f>
        <v>4.1030000000000006</v>
      </c>
      <c r="D8" s="3"/>
      <c r="E8" s="3"/>
      <c r="F8" s="73" t="s">
        <v>23</v>
      </c>
      <c r="G8" s="18">
        <f>9.515*(1+0.15)</f>
        <v>10.94225</v>
      </c>
      <c r="H8" s="22"/>
      <c r="I8" s="32"/>
    </row>
    <row r="9" spans="1:9" ht="15" customHeight="1" x14ac:dyDescent="0.25">
      <c r="A9" s="31"/>
      <c r="B9" s="42" t="s">
        <v>14</v>
      </c>
      <c r="C9" s="72">
        <f>'4.04.1WDVS ST, Verb, Ecken (2)'!C9*(1+'4.04.1WDVS ST, Verb, Ecken (2)'!$D$7)</f>
        <v>4.9940000000000007</v>
      </c>
      <c r="D9" s="3"/>
      <c r="E9" s="3"/>
      <c r="F9" s="74" t="s">
        <v>24</v>
      </c>
      <c r="G9" s="72">
        <f>10.56*(1+0.15)</f>
        <v>12.144</v>
      </c>
      <c r="H9" s="22"/>
      <c r="I9" s="32"/>
    </row>
    <row r="10" spans="1:9" ht="15.75" customHeight="1" x14ac:dyDescent="0.25">
      <c r="A10" s="31"/>
      <c r="B10" s="90" t="s">
        <v>13</v>
      </c>
      <c r="C10" s="18">
        <f>'4.04.1WDVS ST, Verb, Ecken (2)'!C10*(1+'4.04.1WDVS ST, Verb, Ecken (2)'!$D$7)</f>
        <v>5.1700000000000008</v>
      </c>
      <c r="D10" s="3"/>
      <c r="E10" s="3"/>
      <c r="F10" s="73" t="s">
        <v>25</v>
      </c>
      <c r="G10" s="18">
        <f>11.495*(1+0.15)</f>
        <v>13.219249999999999</v>
      </c>
      <c r="H10" s="22"/>
      <c r="I10" s="32"/>
    </row>
    <row r="11" spans="1:9" ht="15" customHeight="1" x14ac:dyDescent="0.25">
      <c r="A11" s="31"/>
      <c r="B11" s="42" t="s">
        <v>2</v>
      </c>
      <c r="C11" s="72">
        <f>'4.04.1WDVS ST, Verb, Ecken (2)'!C11*(1+'4.04.1WDVS ST, Verb, Ecken (2)'!$D$7)</f>
        <v>5.4670000000000005</v>
      </c>
      <c r="D11" s="3"/>
      <c r="E11" s="3"/>
      <c r="F11" s="74" t="s">
        <v>30</v>
      </c>
      <c r="G11" s="72">
        <f>12.584*(1+0.15)</f>
        <v>14.471599999999999</v>
      </c>
      <c r="H11" s="22"/>
      <c r="I11" s="32"/>
    </row>
    <row r="12" spans="1:9" ht="15" customHeight="1" x14ac:dyDescent="0.25">
      <c r="A12" s="31"/>
      <c r="B12" s="19" t="s">
        <v>39</v>
      </c>
      <c r="C12" s="3"/>
      <c r="D12" s="3"/>
      <c r="E12" s="3"/>
      <c r="F12" s="73">
        <v>400</v>
      </c>
      <c r="G12" s="18">
        <f>13.497*(1+0.15)</f>
        <v>15.52155</v>
      </c>
      <c r="H12" s="22"/>
      <c r="I12" s="32"/>
    </row>
    <row r="13" spans="1:9" ht="15" customHeight="1" x14ac:dyDescent="0.25">
      <c r="A13" s="31"/>
      <c r="B13" s="19" t="s">
        <v>37</v>
      </c>
      <c r="C13" s="3"/>
      <c r="D13" s="3"/>
      <c r="E13" s="3"/>
      <c r="F13" s="16"/>
      <c r="G13" s="18"/>
      <c r="H13" s="22"/>
      <c r="I13" s="32"/>
    </row>
    <row r="14" spans="1:9" ht="15" customHeight="1" thickBot="1" x14ac:dyDescent="0.3">
      <c r="A14" s="31"/>
      <c r="B14" s="19"/>
      <c r="C14" s="3"/>
      <c r="D14" s="3"/>
      <c r="E14" s="3"/>
      <c r="F14" s="16"/>
      <c r="G14" s="18"/>
      <c r="H14" s="22"/>
      <c r="I14" s="32"/>
    </row>
    <row r="15" spans="1:9" ht="15.75" x14ac:dyDescent="0.25">
      <c r="A15" s="106"/>
      <c r="B15" s="107" t="s">
        <v>18</v>
      </c>
      <c r="C15" s="94"/>
      <c r="D15" s="94"/>
      <c r="E15" s="94"/>
      <c r="F15" s="94"/>
      <c r="G15" s="104" t="s">
        <v>12</v>
      </c>
      <c r="H15" s="22"/>
      <c r="I15" s="32"/>
    </row>
    <row r="16" spans="1:9" ht="25.5" x14ac:dyDescent="0.25">
      <c r="A16" s="31"/>
      <c r="B16" s="101" t="s">
        <v>11</v>
      </c>
      <c r="C16" s="103" t="s">
        <v>31</v>
      </c>
      <c r="D16" s="97" t="s">
        <v>10</v>
      </c>
      <c r="E16" s="103" t="s">
        <v>9</v>
      </c>
      <c r="F16" s="96" t="s">
        <v>8</v>
      </c>
      <c r="G16" s="101" t="s">
        <v>7</v>
      </c>
      <c r="H16" s="22"/>
      <c r="I16" s="32"/>
    </row>
    <row r="17" spans="1:15" x14ac:dyDescent="0.25">
      <c r="A17" s="31"/>
      <c r="B17" s="46" t="s">
        <v>36</v>
      </c>
      <c r="C17" s="4">
        <f>'4.04.1WDVS ST, Verb, Ecken (2)'!C17*(1+'4.04.1WDVS ST, Verb, Ecken (2)'!$I$17:$I$17)</f>
        <v>7.2909999999999995</v>
      </c>
      <c r="D17" s="4">
        <f>'4.04.1WDVS ST, Verb, Ecken (2)'!D17*(1+'4.04.1WDVS ST, Verb, Ecken (2)'!$I$17:$I$17)</f>
        <v>7.716499999999999</v>
      </c>
      <c r="E17" s="4">
        <f>'4.04.1WDVS ST, Verb, Ecken (2)'!E17*(1+'4.04.1WDVS ST, Verb, Ecken (2)'!$I$17:$I$17)</f>
        <v>7.716499999999999</v>
      </c>
      <c r="F17" s="4">
        <f>'4.04.1WDVS ST, Verb, Ecken (2)'!F17*(1+'4.04.1WDVS ST, Verb, Ecken (2)'!$I$17:$I$17)</f>
        <v>5.5774999999999988</v>
      </c>
      <c r="G17" s="47">
        <f>'4.04.1WDVS ST, Verb, Ecken (2)'!G17*(1+'4.04.1WDVS ST, Verb, Ecken (2)'!$I$17:$I$17)</f>
        <v>10.154499999999999</v>
      </c>
      <c r="H17" s="22"/>
      <c r="I17" s="32"/>
    </row>
    <row r="18" spans="1:15" x14ac:dyDescent="0.25">
      <c r="A18" s="31"/>
      <c r="B18" s="48" t="s">
        <v>5</v>
      </c>
      <c r="C18" s="5">
        <f>'4.04.1WDVS ST, Verb, Ecken (2)'!C18*(1+'4.04.1WDVS ST, Verb, Ecken (2)'!$I$17:$I$17)</f>
        <v>7.6129999999999995</v>
      </c>
      <c r="D18" s="5">
        <f>'4.04.1WDVS ST, Verb, Ecken (2)'!D18*(1+'4.04.1WDVS ST, Verb, Ecken (2)'!$I$17:$I$17)</f>
        <v>7.9809999999999999</v>
      </c>
      <c r="E18" s="5">
        <f>'4.04.1WDVS ST, Verb, Ecken (2)'!E18*(1+'4.04.1WDVS ST, Verb, Ecken (2)'!$I$17:$I$17)</f>
        <v>7.9809999999999999</v>
      </c>
      <c r="F18" s="5">
        <f>'4.04.1WDVS ST, Verb, Ecken (2)'!F18*(1+'4.04.1WDVS ST, Verb, Ecken (2)'!$I$17:$I$17)</f>
        <v>5.8994999999999997</v>
      </c>
      <c r="G18" s="49">
        <f>'4.04.1WDVS ST, Verb, Ecken (2)'!G18*(1+'4.04.1WDVS ST, Verb, Ecken (2)'!$I$17:$I$17)</f>
        <v>10.487999999999998</v>
      </c>
      <c r="H18" s="22"/>
      <c r="I18" s="32"/>
    </row>
    <row r="19" spans="1:15" x14ac:dyDescent="0.25">
      <c r="A19" s="31"/>
      <c r="B19" s="50" t="s">
        <v>19</v>
      </c>
      <c r="C19" s="4">
        <f>'4.04.1WDVS ST, Verb, Ecken (2)'!C19*(1+'4.04.1WDVS ST, Verb, Ecken (2)'!$I$17:$I$17)</f>
        <v>10.453499999999998</v>
      </c>
      <c r="D19" s="4">
        <f>'4.04.1WDVS ST, Verb, Ecken (2)'!D19*(1+'4.04.1WDVS ST, Verb, Ecken (2)'!$I$17:$I$17)</f>
        <v>10.947999999999999</v>
      </c>
      <c r="E19" s="4">
        <f>'4.04.1WDVS ST, Verb, Ecken (2)'!E19*(1+'4.04.1WDVS ST, Verb, Ecken (2)'!$I$17:$I$17)</f>
        <v>10.947999999999999</v>
      </c>
      <c r="F19" s="4">
        <f>'4.04.1WDVS ST, Verb, Ecken (2)'!F19*(1+'4.04.1WDVS ST, Verb, Ecken (2)'!$I$17:$I$17)</f>
        <v>7.5669999999999993</v>
      </c>
      <c r="G19" s="47">
        <f>'4.04.1WDVS ST, Verb, Ecken (2)'!G19*(1+'4.04.1WDVS ST, Verb, Ecken (2)'!$I$17:$I$17)</f>
        <v>12.1325</v>
      </c>
      <c r="H19" s="22"/>
      <c r="I19" s="32"/>
    </row>
    <row r="20" spans="1:15" x14ac:dyDescent="0.25">
      <c r="A20" s="31"/>
      <c r="B20" s="48" t="s">
        <v>20</v>
      </c>
      <c r="C20" s="5">
        <f>'4.04.1WDVS ST, Verb, Ecken (2)'!C20*(1+'4.04.1WDVS ST, Verb, Ecken (2)'!$I$17:$I$17)</f>
        <v>11.166500000000001</v>
      </c>
      <c r="D20" s="5">
        <f>'4.04.1WDVS ST, Verb, Ecken (2)'!D20*(1+'4.04.1WDVS ST, Verb, Ecken (2)'!$I$17:$I$17)</f>
        <v>11.534499999999998</v>
      </c>
      <c r="E20" s="5">
        <f>'4.04.1WDVS ST, Verb, Ecken (2)'!E20*(1+'4.04.1WDVS ST, Verb, Ecken (2)'!$I$17:$I$17)</f>
        <v>11.534499999999998</v>
      </c>
      <c r="F20" s="5">
        <f>'4.04.1WDVS ST, Verb, Ecken (2)'!F20*(1+'4.04.1WDVS ST, Verb, Ecken (2)'!$I$17:$I$17)</f>
        <v>8.2109999999999985</v>
      </c>
      <c r="G20" s="49">
        <f>'4.04.1WDVS ST, Verb, Ecken (2)'!G20*(1+'4.04.1WDVS ST, Verb, Ecken (2)'!$I$17:$I$17)</f>
        <v>12.764999999999999</v>
      </c>
      <c r="H20" s="22"/>
      <c r="I20" s="32"/>
    </row>
    <row r="21" spans="1:15" x14ac:dyDescent="0.25">
      <c r="A21" s="31"/>
      <c r="B21" s="51" t="s">
        <v>26</v>
      </c>
      <c r="C21" s="52">
        <f>'4.04.1WDVS ST, Verb, Ecken (2)'!C21*(1+'4.04.1WDVS ST, Verb, Ecken (2)'!$I$17:$I$17)</f>
        <v>16.502499999999998</v>
      </c>
      <c r="D21" s="52">
        <f>'4.04.1WDVS ST, Verb, Ecken (2)'!D21*(1+'4.04.1WDVS ST, Verb, Ecken (2)'!$I$17:$I$17)</f>
        <v>17.02</v>
      </c>
      <c r="E21" s="52">
        <f>'4.04.1WDVS ST, Verb, Ecken (2)'!E21*(1+'4.04.1WDVS ST, Verb, Ecken (2)'!$I$17:$I$17)</f>
        <v>17.02</v>
      </c>
      <c r="F21" s="52">
        <f>'4.04.1WDVS ST, Verb, Ecken (2)'!F21*(1+'4.04.1WDVS ST, Verb, Ecken (2)'!$I$17:$I$17)</f>
        <v>13.558499999999999</v>
      </c>
      <c r="G21" s="53">
        <f>'4.04.1WDVS ST, Verb, Ecken (2)'!G21*(1+'4.04.1WDVS ST, Verb, Ecken (2)'!$I$17:$I$17)</f>
        <v>18.146999999999998</v>
      </c>
      <c r="H21" s="22"/>
      <c r="I21" s="32"/>
    </row>
    <row r="22" spans="1:15" x14ac:dyDescent="0.25">
      <c r="A22" s="31"/>
      <c r="B22" s="20" t="s">
        <v>27</v>
      </c>
      <c r="C22" s="20"/>
      <c r="D22" s="3"/>
      <c r="E22" s="3"/>
      <c r="F22" s="3"/>
      <c r="G22" s="3"/>
      <c r="H22" s="22"/>
      <c r="I22" s="32"/>
    </row>
    <row r="23" spans="1:15" ht="15.75" thickBot="1" x14ac:dyDescent="0.3">
      <c r="A23" s="31"/>
      <c r="B23" s="20"/>
      <c r="C23" s="20"/>
      <c r="D23" s="3"/>
      <c r="E23" s="3"/>
      <c r="F23" s="3"/>
      <c r="G23" s="3"/>
      <c r="H23" s="22"/>
      <c r="I23" s="32"/>
    </row>
    <row r="24" spans="1:15" ht="15.75" x14ac:dyDescent="0.25">
      <c r="A24" s="106"/>
      <c r="B24" s="105" t="s">
        <v>28</v>
      </c>
      <c r="C24" s="95"/>
      <c r="D24" s="95"/>
      <c r="E24" s="95"/>
      <c r="F24" s="95"/>
      <c r="G24" s="104" t="s">
        <v>12</v>
      </c>
      <c r="H24" s="22"/>
      <c r="I24" s="32"/>
    </row>
    <row r="25" spans="1:15" ht="25.5" x14ac:dyDescent="0.25">
      <c r="A25" s="31"/>
      <c r="B25" s="101" t="s">
        <v>11</v>
      </c>
      <c r="C25" s="103" t="s">
        <v>31</v>
      </c>
      <c r="D25" s="97" t="s">
        <v>10</v>
      </c>
      <c r="E25" s="103" t="s">
        <v>9</v>
      </c>
      <c r="F25" s="96" t="s">
        <v>8</v>
      </c>
      <c r="G25" s="97" t="s">
        <v>7</v>
      </c>
      <c r="H25" s="22"/>
      <c r="I25" s="32"/>
    </row>
    <row r="26" spans="1:15" x14ac:dyDescent="0.25">
      <c r="A26" s="31"/>
      <c r="B26" s="73" t="s">
        <v>36</v>
      </c>
      <c r="C26" s="70">
        <f>'4.04.1WDVS ST, Verb, Ecken (2)'!C26*(1+'4.04.1WDVS ST, Verb, Ecken (2)'!$I$26)</f>
        <v>14.454000000000002</v>
      </c>
      <c r="D26" s="70">
        <f>'4.04.1WDVS ST, Verb, Ecken (2)'!D26*(1+'4.04.1WDVS ST, Verb, Ecken (2)'!$I$26)</f>
        <v>17.094000000000001</v>
      </c>
      <c r="E26" s="70">
        <f>'4.04.1WDVS ST, Verb, Ecken (2)'!E26*(1+'4.04.1WDVS ST, Verb, Ecken (2)'!$I$26)</f>
        <v>16.72</v>
      </c>
      <c r="F26" s="70">
        <f>'4.04.1WDVS ST, Verb, Ecken (2)'!F26*(1+'4.04.1WDVS ST, Verb, Ecken (2)'!$I$26)</f>
        <v>13.508000000000001</v>
      </c>
      <c r="G26" s="34">
        <f>'4.04.1WDVS ST, Verb, Ecken (2)'!G26*(1+'4.04.1WDVS ST, Verb, Ecken (2)'!$I$26)</f>
        <v>17.457000000000001</v>
      </c>
      <c r="H26" s="22"/>
      <c r="I26" s="32"/>
      <c r="K26" s="25"/>
      <c r="L26" s="25"/>
      <c r="M26" s="25"/>
      <c r="N26" s="25"/>
      <c r="O26" s="25"/>
    </row>
    <row r="27" spans="1:15" x14ac:dyDescent="0.25">
      <c r="A27" s="31"/>
      <c r="B27" s="91" t="s">
        <v>5</v>
      </c>
      <c r="C27" s="71">
        <f>'4.04.1WDVS ST, Verb, Ecken (2)'!C27*(1+'4.04.1WDVS ST, Verb, Ecken (2)'!$I$26)</f>
        <v>16.478000000000002</v>
      </c>
      <c r="D27" s="71">
        <f>'4.04.1WDVS ST, Verb, Ecken (2)'!D27*(1+'4.04.1WDVS ST, Verb, Ecken (2)'!$I$26)</f>
        <v>19.481000000000002</v>
      </c>
      <c r="E27" s="71">
        <f>'4.04.1WDVS ST, Verb, Ecken (2)'!E27*(1+'4.04.1WDVS ST, Verb, Ecken (2)'!$I$26)</f>
        <v>18.876000000000001</v>
      </c>
      <c r="F27" s="71">
        <f>'4.04.1WDVS ST, Verb, Ecken (2)'!F27*(1+'4.04.1WDVS ST, Verb, Ecken (2)'!$I$26)</f>
        <v>15.279000000000002</v>
      </c>
      <c r="G27" s="92">
        <f>'4.04.1WDVS ST, Verb, Ecken (2)'!G27*(1+'4.04.1WDVS ST, Verb, Ecken (2)'!$I$26)</f>
        <v>20.086000000000002</v>
      </c>
      <c r="H27" s="22"/>
      <c r="I27" s="32"/>
      <c r="K27" s="25"/>
      <c r="L27" s="25"/>
      <c r="M27" s="25"/>
      <c r="N27" s="25"/>
      <c r="O27" s="25"/>
    </row>
    <row r="28" spans="1:15" x14ac:dyDescent="0.25">
      <c r="A28" s="31"/>
      <c r="B28" s="93" t="s">
        <v>4</v>
      </c>
      <c r="C28" s="70">
        <f>'4.04.1WDVS ST, Verb, Ecken (2)'!C28*(1+'4.04.1WDVS ST, Verb, Ecken (2)'!$I$26)</f>
        <v>18.997</v>
      </c>
      <c r="D28" s="70">
        <f>'4.04.1WDVS ST, Verb, Ecken (2)'!D28*(1+'4.04.1WDVS ST, Verb, Ecken (2)'!$I$26)</f>
        <v>22.341000000000001</v>
      </c>
      <c r="E28" s="70">
        <f>'4.04.1WDVS ST, Verb, Ecken (2)'!E28*(1+'4.04.1WDVS ST, Verb, Ecken (2)'!$I$26)</f>
        <v>21.593</v>
      </c>
      <c r="F28" s="70">
        <f>'4.04.1WDVS ST, Verb, Ecken (2)'!F28*(1+'4.04.1WDVS ST, Verb, Ecken (2)'!$I$26)</f>
        <v>17.567000000000004</v>
      </c>
      <c r="G28" s="34">
        <f>'4.04.1WDVS ST, Verb, Ecken (2)'!G28*(1+'4.04.1WDVS ST, Verb, Ecken (2)'!$I$26)</f>
        <v>22.825000000000003</v>
      </c>
      <c r="H28" s="22"/>
      <c r="I28" s="32"/>
      <c r="K28" s="25"/>
      <c r="L28" s="25"/>
      <c r="M28" s="25"/>
      <c r="N28" s="25"/>
      <c r="O28" s="25"/>
    </row>
    <row r="29" spans="1:15" x14ac:dyDescent="0.25">
      <c r="A29" s="31"/>
      <c r="B29" s="91" t="s">
        <v>3</v>
      </c>
      <c r="C29" s="71">
        <f>'4.04.1WDVS ST, Verb, Ecken (2)'!C29*(1+'4.04.1WDVS ST, Verb, Ecken (2)'!$I$26)</f>
        <v>23.078000000000003</v>
      </c>
      <c r="D29" s="71">
        <f>'4.04.1WDVS ST, Verb, Ecken (2)'!D29*(1+'4.04.1WDVS ST, Verb, Ecken (2)'!$I$26)</f>
        <v>26.884000000000004</v>
      </c>
      <c r="E29" s="71">
        <f>'4.04.1WDVS ST, Verb, Ecken (2)'!E29*(1+'4.04.1WDVS ST, Verb, Ecken (2)'!$I$26)</f>
        <v>25.817</v>
      </c>
      <c r="F29" s="71">
        <f>'4.04.1WDVS ST, Verb, Ecken (2)'!F29*(1+'4.04.1WDVS ST, Verb, Ecken (2)'!$I$26)</f>
        <v>21.262999999999998</v>
      </c>
      <c r="G29" s="92">
        <f>'4.04.1WDVS ST, Verb, Ecken (2)'!G29*(1+'4.04.1WDVS ST, Verb, Ecken (2)'!$I$26)</f>
        <v>27.478000000000002</v>
      </c>
      <c r="H29" s="22"/>
      <c r="I29" s="32"/>
      <c r="K29" s="25"/>
      <c r="L29" s="25"/>
      <c r="M29" s="25"/>
      <c r="N29" s="25"/>
      <c r="O29" s="25"/>
    </row>
    <row r="30" spans="1:15" x14ac:dyDescent="0.25">
      <c r="A30" s="31"/>
      <c r="B30" s="73" t="s">
        <v>2</v>
      </c>
      <c r="C30" s="70">
        <f>'4.04.1WDVS ST, Verb, Ecken (2)'!C30*(1+'4.04.1WDVS ST, Verb, Ecken (2)'!$I$26)</f>
        <v>28.908000000000005</v>
      </c>
      <c r="D30" s="70">
        <f>'4.04.1WDVS ST, Verb, Ecken (2)'!D30*(1+'4.04.1WDVS ST, Verb, Ecken (2)'!$I$26)</f>
        <v>33.704000000000001</v>
      </c>
      <c r="E30" s="70">
        <f>'4.04.1WDVS ST, Verb, Ecken (2)'!E30*(1+'4.04.1WDVS ST, Verb, Ecken (2)'!$I$26)</f>
        <v>32.262999999999998</v>
      </c>
      <c r="F30" s="70">
        <f>'4.04.1WDVS ST, Verb, Ecken (2)'!F30*(1+'4.04.1WDVS ST, Verb, Ecken (2)'!$I$26)</f>
        <v>26.532000000000004</v>
      </c>
      <c r="G30" s="34">
        <f>'4.04.1WDVS ST, Verb, Ecken (2)'!G30*(1+'4.04.1WDVS ST, Verb, Ecken (2)'!$I$26)</f>
        <v>34.650000000000006</v>
      </c>
      <c r="H30" s="22"/>
      <c r="I30" s="32"/>
      <c r="K30" s="25"/>
      <c r="L30" s="25"/>
      <c r="M30" s="25"/>
      <c r="N30" s="25"/>
      <c r="O30" s="25"/>
    </row>
    <row r="31" spans="1:15" x14ac:dyDescent="0.25">
      <c r="A31" s="31"/>
      <c r="B31" s="42" t="s">
        <v>1</v>
      </c>
      <c r="C31" s="71">
        <f>'4.04.1WDVS ST, Verb, Ecken (2)'!C31*(1+'4.04.1WDVS ST, Verb, Ecken (2)'!$I$26)</f>
        <v>34.771000000000001</v>
      </c>
      <c r="D31" s="71">
        <f>'4.04.1WDVS ST, Verb, Ecken (2)'!D31*(1+'4.04.1WDVS ST, Verb, Ecken (2)'!$I$26)</f>
        <v>36.817</v>
      </c>
      <c r="E31" s="71">
        <f>'4.04.1WDVS ST, Verb, Ecken (2)'!E31*(1+'4.04.1WDVS ST, Verb, Ecken (2)'!$I$26)</f>
        <v>35.354000000000006</v>
      </c>
      <c r="F31" s="71">
        <f>'4.04.1WDVS ST, Verb, Ecken (2)'!F31*(1+'4.04.1WDVS ST, Verb, Ecken (2)'!$I$26)</f>
        <v>31.647000000000002</v>
      </c>
      <c r="G31" s="92">
        <f>'4.04.1WDVS ST, Verb, Ecken (2)'!G31*(1+'4.04.1WDVS ST, Verb, Ecken (2)'!$I$26)</f>
        <v>37.762999999999998</v>
      </c>
      <c r="H31" s="22"/>
      <c r="I31" s="32"/>
      <c r="K31" s="25"/>
      <c r="L31" s="25"/>
      <c r="M31" s="25"/>
      <c r="N31" s="25"/>
      <c r="O31" s="25"/>
    </row>
    <row r="32" spans="1:15" x14ac:dyDescent="0.25">
      <c r="A32" s="31"/>
      <c r="B32" s="73" t="s">
        <v>0</v>
      </c>
      <c r="C32" s="70">
        <f>'4.04.1WDVS ST, Verb, Ecken (2)'!C32*(1+'4.04.1WDVS ST, Verb, Ecken (2)'!$I$26)</f>
        <v>41.085000000000008</v>
      </c>
      <c r="D32" s="70">
        <f>'4.04.1WDVS ST, Verb, Ecken (2)'!D32*(1+'4.04.1WDVS ST, Verb, Ecken (2)'!$I$26)</f>
        <v>43.252000000000002</v>
      </c>
      <c r="E32" s="70">
        <f>'4.04.1WDVS ST, Verb, Ecken (2)'!E32*(1+'4.04.1WDVS ST, Verb, Ecken (2)'!$I$26)</f>
        <v>41.82200000000001</v>
      </c>
      <c r="F32" s="70">
        <f>'4.04.1WDVS ST, Verb, Ecken (2)'!F32*(1+'4.04.1WDVS ST, Verb, Ecken (2)'!$I$26)</f>
        <v>37.268000000000008</v>
      </c>
      <c r="G32" s="34">
        <f>'4.04.1WDVS ST, Verb, Ecken (2)'!G32*(1+'4.04.1WDVS ST, Verb, Ecken (2)'!$I$26)</f>
        <v>44.055</v>
      </c>
      <c r="H32" s="22"/>
      <c r="I32" s="32"/>
      <c r="K32" s="25"/>
      <c r="L32" s="25"/>
      <c r="M32" s="25"/>
      <c r="N32" s="25"/>
      <c r="O32" s="25"/>
    </row>
    <row r="33" spans="1:11" ht="15.75" thickBot="1" x14ac:dyDescent="0.3">
      <c r="A33" s="31"/>
      <c r="B33" s="85" t="s">
        <v>29</v>
      </c>
      <c r="C33" s="86"/>
      <c r="D33" s="17"/>
      <c r="E33" s="21"/>
      <c r="F33" s="17"/>
      <c r="G33" s="17"/>
      <c r="H33" s="22"/>
      <c r="I33" s="32"/>
    </row>
    <row r="34" spans="1:11" x14ac:dyDescent="0.25">
      <c r="A34" s="31"/>
      <c r="B34" s="108"/>
      <c r="C34" s="109"/>
      <c r="D34" s="17"/>
      <c r="E34" s="21"/>
      <c r="F34" s="17"/>
      <c r="G34" s="17"/>
      <c r="H34" s="22"/>
      <c r="I34" s="32"/>
    </row>
    <row r="35" spans="1:11" ht="15.75" x14ac:dyDescent="0.25">
      <c r="A35" s="31"/>
      <c r="B35" s="111" t="s">
        <v>15</v>
      </c>
      <c r="C35" s="112"/>
      <c r="D35" s="112"/>
      <c r="E35" s="112"/>
      <c r="F35" s="113"/>
      <c r="G35" s="110" t="s">
        <v>12</v>
      </c>
      <c r="H35" s="22"/>
      <c r="I35" s="32"/>
    </row>
    <row r="36" spans="1:11" ht="25.5" x14ac:dyDescent="0.25">
      <c r="A36" s="31"/>
      <c r="B36" s="101" t="s">
        <v>11</v>
      </c>
      <c r="C36" s="101" t="s">
        <v>31</v>
      </c>
      <c r="D36" s="101" t="s">
        <v>10</v>
      </c>
      <c r="E36" s="101" t="s">
        <v>9</v>
      </c>
      <c r="F36" s="102" t="s">
        <v>8</v>
      </c>
      <c r="G36" s="97" t="s">
        <v>7</v>
      </c>
      <c r="H36" s="22"/>
      <c r="I36" s="32"/>
    </row>
    <row r="37" spans="1:11" x14ac:dyDescent="0.25">
      <c r="A37" s="31"/>
      <c r="B37" s="54" t="s">
        <v>34</v>
      </c>
      <c r="C37" s="4">
        <v>16.84</v>
      </c>
      <c r="D37" s="4">
        <v>21.56</v>
      </c>
      <c r="E37" s="4">
        <v>19.84</v>
      </c>
      <c r="F37" s="4">
        <v>16.7</v>
      </c>
      <c r="G37" s="47">
        <v>21.56</v>
      </c>
      <c r="H37" s="22"/>
      <c r="I37" s="32"/>
    </row>
    <row r="38" spans="1:11" x14ac:dyDescent="0.25">
      <c r="A38" s="31"/>
      <c r="B38" s="57" t="s">
        <v>32</v>
      </c>
      <c r="C38" s="5">
        <v>18.13</v>
      </c>
      <c r="D38" s="5">
        <v>23.46</v>
      </c>
      <c r="E38" s="5">
        <v>21.56</v>
      </c>
      <c r="F38" s="5">
        <v>17.87</v>
      </c>
      <c r="G38" s="49">
        <v>23.46</v>
      </c>
      <c r="H38" s="22"/>
      <c r="I38" s="32"/>
    </row>
    <row r="39" spans="1:11" x14ac:dyDescent="0.25">
      <c r="A39" s="31"/>
      <c r="B39" s="98" t="s">
        <v>4</v>
      </c>
      <c r="C39" s="99">
        <v>20.28</v>
      </c>
      <c r="D39" s="99">
        <v>26.63</v>
      </c>
      <c r="E39" s="99">
        <v>24.45</v>
      </c>
      <c r="F39" s="99">
        <v>19.88</v>
      </c>
      <c r="G39" s="99">
        <v>26.63</v>
      </c>
      <c r="H39" s="22"/>
      <c r="I39" s="32"/>
    </row>
    <row r="40" spans="1:11" x14ac:dyDescent="0.25">
      <c r="A40" s="31"/>
      <c r="B40" s="57" t="s">
        <v>33</v>
      </c>
      <c r="C40" s="5">
        <v>24.01</v>
      </c>
      <c r="D40" s="5">
        <v>31.35</v>
      </c>
      <c r="E40" s="5">
        <v>28.77</v>
      </c>
      <c r="F40" s="5">
        <v>23.65</v>
      </c>
      <c r="G40" s="49">
        <v>31.35</v>
      </c>
      <c r="H40" s="22"/>
      <c r="I40" s="32"/>
    </row>
    <row r="41" spans="1:11" x14ac:dyDescent="0.25">
      <c r="A41" s="31"/>
      <c r="B41" s="100" t="s">
        <v>35</v>
      </c>
      <c r="C41" s="99">
        <v>24.56</v>
      </c>
      <c r="D41" s="99">
        <v>31.88</v>
      </c>
      <c r="E41" s="99">
        <v>29.3</v>
      </c>
      <c r="F41" s="99">
        <v>24.15</v>
      </c>
      <c r="G41" s="99">
        <v>31.88</v>
      </c>
      <c r="H41" s="22"/>
      <c r="I41" s="32"/>
    </row>
    <row r="42" spans="1:11" x14ac:dyDescent="0.25">
      <c r="A42" s="31"/>
      <c r="B42" s="66" t="s">
        <v>2</v>
      </c>
      <c r="C42" s="67">
        <v>26.11</v>
      </c>
      <c r="D42" s="67">
        <v>33.29</v>
      </c>
      <c r="E42" s="67">
        <v>30.95</v>
      </c>
      <c r="F42" s="67">
        <v>25.77</v>
      </c>
      <c r="G42" s="43">
        <v>33.72</v>
      </c>
      <c r="H42" s="22"/>
      <c r="I42" s="32"/>
    </row>
    <row r="43" spans="1:11" x14ac:dyDescent="0.25">
      <c r="A43" s="35"/>
      <c r="B43" s="12"/>
      <c r="C43" s="12"/>
      <c r="D43" s="12"/>
      <c r="E43" s="12"/>
      <c r="F43" s="12"/>
      <c r="G43" s="12"/>
      <c r="H43" s="22"/>
      <c r="I43" s="32"/>
    </row>
    <row r="44" spans="1:11" x14ac:dyDescent="0.25">
      <c r="A44" s="31"/>
      <c r="B44" s="12"/>
      <c r="C44" s="12"/>
      <c r="D44" s="12"/>
      <c r="E44" s="12"/>
      <c r="F44" s="12"/>
      <c r="G44" s="12"/>
      <c r="H44" s="22"/>
      <c r="I44" s="32"/>
    </row>
    <row r="45" spans="1:11" x14ac:dyDescent="0.25">
      <c r="A45" s="36"/>
      <c r="B45" s="37"/>
      <c r="C45" s="37"/>
      <c r="D45" s="37"/>
      <c r="E45" s="37"/>
      <c r="F45" s="37"/>
      <c r="G45" s="37"/>
      <c r="H45" s="38"/>
      <c r="I45" s="39"/>
    </row>
    <row r="46" spans="1:11" x14ac:dyDescent="0.25">
      <c r="A46" s="1"/>
      <c r="B46" s="1"/>
      <c r="C46" s="1"/>
      <c r="D46" s="1"/>
      <c r="E46" s="1"/>
      <c r="F46" s="1"/>
      <c r="G46" s="2"/>
      <c r="K46" s="22"/>
    </row>
    <row r="47" spans="1:11" x14ac:dyDescent="0.25">
      <c r="A47" s="1"/>
      <c r="B47" s="1"/>
      <c r="C47" s="1"/>
      <c r="D47" s="1"/>
      <c r="E47" s="1"/>
      <c r="F47" s="1"/>
      <c r="G47" s="1"/>
    </row>
    <row r="48" spans="1:11"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7">
    <mergeCell ref="B15:F15"/>
    <mergeCell ref="B35:F35"/>
    <mergeCell ref="B5:D5"/>
    <mergeCell ref="B4:D4"/>
    <mergeCell ref="F4:H4"/>
    <mergeCell ref="F5:H5"/>
    <mergeCell ref="B33:C3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1217-008B-41C9-81EC-E324B02C129A}">
  <dimension ref="A1:O51"/>
  <sheetViews>
    <sheetView view="pageLayout" topLeftCell="A10" zoomScaleNormal="130" workbookViewId="0">
      <selection activeCell="G33" sqref="G33"/>
    </sheetView>
  </sheetViews>
  <sheetFormatPr baseColWidth="10" defaultRowHeight="15" x14ac:dyDescent="0.25"/>
  <cols>
    <col min="1" max="1" width="1.5703125" customWidth="1"/>
    <col min="3" max="3" width="13.85546875" customWidth="1"/>
    <col min="4" max="4" width="13.7109375" customWidth="1"/>
    <col min="5" max="5" width="12.28515625" customWidth="1"/>
    <col min="6" max="6" width="12.42578125" customWidth="1"/>
    <col min="7" max="7" width="10.7109375" customWidth="1"/>
    <col min="8" max="9" width="4.5703125" customWidth="1"/>
  </cols>
  <sheetData>
    <row r="1" spans="1:9" x14ac:dyDescent="0.25">
      <c r="A1" s="29"/>
      <c r="B1" s="30"/>
      <c r="C1" s="30"/>
      <c r="D1" s="30"/>
      <c r="E1" s="30"/>
      <c r="F1" s="30"/>
      <c r="G1" s="30"/>
      <c r="H1" s="30"/>
      <c r="I1" s="40"/>
    </row>
    <row r="2" spans="1:9" ht="14.25" customHeight="1" x14ac:dyDescent="0.25">
      <c r="A2" s="31"/>
      <c r="B2" s="15" t="s">
        <v>16</v>
      </c>
      <c r="C2" s="3"/>
      <c r="D2" s="3"/>
      <c r="E2" s="3"/>
      <c r="F2" s="3"/>
      <c r="G2" s="3"/>
      <c r="H2" s="22"/>
      <c r="I2" s="32"/>
    </row>
    <row r="3" spans="1:9" ht="15.75" customHeight="1" x14ac:dyDescent="0.25">
      <c r="A3" s="31"/>
      <c r="B3" s="15"/>
      <c r="C3" s="3"/>
      <c r="D3" s="3"/>
      <c r="E3" s="3"/>
      <c r="F3" s="3"/>
      <c r="G3" s="3"/>
      <c r="H3" s="22"/>
      <c r="I3" s="32"/>
    </row>
    <row r="4" spans="1:9" ht="15.75" customHeight="1" x14ac:dyDescent="0.25">
      <c r="A4" s="31"/>
      <c r="B4" s="80" t="s">
        <v>38</v>
      </c>
      <c r="C4" s="81"/>
      <c r="D4" s="81"/>
      <c r="E4" s="23"/>
      <c r="F4" s="82" t="s">
        <v>21</v>
      </c>
      <c r="G4" s="83"/>
      <c r="H4" s="84"/>
      <c r="I4" s="33"/>
    </row>
    <row r="5" spans="1:9" ht="15.75" customHeight="1" x14ac:dyDescent="0.25">
      <c r="A5" s="31"/>
      <c r="B5" s="78" t="s">
        <v>40</v>
      </c>
      <c r="C5" s="79"/>
      <c r="D5" s="79"/>
      <c r="E5" s="24"/>
      <c r="F5" s="87" t="s">
        <v>22</v>
      </c>
      <c r="G5" s="88"/>
      <c r="H5" s="89"/>
      <c r="I5" s="33"/>
    </row>
    <row r="6" spans="1:9" ht="15.75" customHeight="1" thickBot="1" x14ac:dyDescent="0.3">
      <c r="A6" s="31"/>
      <c r="B6" s="41" t="s">
        <v>17</v>
      </c>
      <c r="C6" s="18">
        <v>2.36</v>
      </c>
      <c r="D6" s="3"/>
      <c r="E6" s="3"/>
      <c r="F6" s="16" t="s">
        <v>6</v>
      </c>
      <c r="G6" s="18">
        <f>7.711*(1+0.15)</f>
        <v>8.8676499999999994</v>
      </c>
      <c r="H6" s="22"/>
      <c r="I6" s="32"/>
    </row>
    <row r="7" spans="1:9" ht="14.25" customHeight="1" thickBot="1" x14ac:dyDescent="0.3">
      <c r="A7" s="31"/>
      <c r="B7" s="42" t="s">
        <v>5</v>
      </c>
      <c r="C7" s="43">
        <v>2.84</v>
      </c>
      <c r="D7" s="64">
        <v>0.1</v>
      </c>
      <c r="E7" s="3"/>
      <c r="F7" s="44" t="s">
        <v>5</v>
      </c>
      <c r="G7" s="45">
        <f>8.437*(1+0.15)</f>
        <v>9.7025499999999987</v>
      </c>
      <c r="I7" s="69">
        <v>0</v>
      </c>
    </row>
    <row r="8" spans="1:9" ht="16.5" customHeight="1" x14ac:dyDescent="0.25">
      <c r="A8" s="31"/>
      <c r="B8" s="41" t="s">
        <v>4</v>
      </c>
      <c r="C8" s="18">
        <v>3.73</v>
      </c>
      <c r="D8" s="3"/>
      <c r="E8" s="3"/>
      <c r="F8" s="16" t="s">
        <v>23</v>
      </c>
      <c r="G8" s="18">
        <f>9.515*(1+0.15)</f>
        <v>10.94225</v>
      </c>
      <c r="H8" s="22"/>
      <c r="I8" s="32"/>
    </row>
    <row r="9" spans="1:9" ht="15" customHeight="1" x14ac:dyDescent="0.25">
      <c r="A9" s="31"/>
      <c r="B9" s="42" t="s">
        <v>14</v>
      </c>
      <c r="C9" s="43">
        <v>4.54</v>
      </c>
      <c r="D9" s="3"/>
      <c r="E9" s="3"/>
      <c r="F9" s="44" t="s">
        <v>24</v>
      </c>
      <c r="G9" s="45">
        <f>10.56*(1+0.15)</f>
        <v>12.144</v>
      </c>
      <c r="H9" s="22"/>
      <c r="I9" s="32"/>
    </row>
    <row r="10" spans="1:9" ht="15.75" customHeight="1" x14ac:dyDescent="0.25">
      <c r="A10" s="31"/>
      <c r="B10" s="41" t="s">
        <v>13</v>
      </c>
      <c r="C10" s="18">
        <v>4.7</v>
      </c>
      <c r="D10" s="3"/>
      <c r="E10" s="3"/>
      <c r="F10" s="16" t="s">
        <v>25</v>
      </c>
      <c r="G10" s="18">
        <f>11.495*(1+0.15)</f>
        <v>13.219249999999999</v>
      </c>
      <c r="H10" s="22"/>
      <c r="I10" s="32"/>
    </row>
    <row r="11" spans="1:9" ht="15" customHeight="1" x14ac:dyDescent="0.25">
      <c r="A11" s="31"/>
      <c r="B11" s="42" t="s">
        <v>2</v>
      </c>
      <c r="C11" s="43">
        <v>4.97</v>
      </c>
      <c r="D11" s="3"/>
      <c r="E11" s="3"/>
      <c r="F11" s="44" t="s">
        <v>30</v>
      </c>
      <c r="G11" s="45">
        <f>12.584*(1+0.15)</f>
        <v>14.471599999999999</v>
      </c>
      <c r="H11" s="22"/>
      <c r="I11" s="32"/>
    </row>
    <row r="12" spans="1:9" ht="15" customHeight="1" x14ac:dyDescent="0.25">
      <c r="A12" s="31"/>
      <c r="B12" s="19" t="s">
        <v>39</v>
      </c>
      <c r="C12" s="3"/>
      <c r="D12" s="3"/>
      <c r="E12" s="3"/>
      <c r="F12" s="16">
        <v>400</v>
      </c>
      <c r="G12" s="18">
        <f>13.497*(1+0.15)</f>
        <v>15.52155</v>
      </c>
      <c r="H12" s="22"/>
      <c r="I12" s="32"/>
    </row>
    <row r="13" spans="1:9" ht="15" customHeight="1" x14ac:dyDescent="0.25">
      <c r="A13" s="31"/>
      <c r="B13" s="19" t="s">
        <v>37</v>
      </c>
      <c r="C13" s="3"/>
      <c r="D13" s="3"/>
      <c r="E13" s="3"/>
      <c r="F13" s="16"/>
      <c r="G13" s="18"/>
      <c r="H13" s="22"/>
      <c r="I13" s="32"/>
    </row>
    <row r="14" spans="1:9" ht="15" customHeight="1" thickBot="1" x14ac:dyDescent="0.3">
      <c r="A14" s="31"/>
      <c r="B14" s="19"/>
      <c r="C14" s="3"/>
      <c r="D14" s="3"/>
      <c r="E14" s="3"/>
      <c r="F14" s="16"/>
      <c r="G14" s="18"/>
      <c r="H14" s="22"/>
      <c r="I14" s="32"/>
    </row>
    <row r="15" spans="1:9" ht="16.5" thickBot="1" x14ac:dyDescent="0.3">
      <c r="A15" s="31"/>
      <c r="B15" s="75" t="s">
        <v>18</v>
      </c>
      <c r="C15" s="76"/>
      <c r="D15" s="76"/>
      <c r="E15" s="76"/>
      <c r="F15" s="76"/>
      <c r="G15" s="13" t="s">
        <v>12</v>
      </c>
      <c r="H15" s="22"/>
      <c r="I15" s="32"/>
    </row>
    <row r="16" spans="1:9" ht="26.25" thickBot="1" x14ac:dyDescent="0.3">
      <c r="A16" s="31"/>
      <c r="B16" s="8" t="s">
        <v>11</v>
      </c>
      <c r="C16" s="6" t="s">
        <v>31</v>
      </c>
      <c r="D16" s="6" t="s">
        <v>10</v>
      </c>
      <c r="E16" s="6" t="s">
        <v>9</v>
      </c>
      <c r="F16" s="7" t="s">
        <v>8</v>
      </c>
      <c r="G16" s="6" t="s">
        <v>7</v>
      </c>
      <c r="H16" s="22"/>
      <c r="I16" s="32"/>
    </row>
    <row r="17" spans="1:15" ht="15.75" thickBot="1" x14ac:dyDescent="0.3">
      <c r="A17" s="31"/>
      <c r="B17" s="46" t="s">
        <v>36</v>
      </c>
      <c r="C17" s="4">
        <v>6.34</v>
      </c>
      <c r="D17" s="4">
        <v>6.71</v>
      </c>
      <c r="E17" s="4">
        <v>6.71</v>
      </c>
      <c r="F17" s="4">
        <v>4.8499999999999996</v>
      </c>
      <c r="G17" s="47">
        <v>8.83</v>
      </c>
      <c r="I17" s="69">
        <v>0.15</v>
      </c>
    </row>
    <row r="18" spans="1:15" x14ac:dyDescent="0.25">
      <c r="A18" s="31"/>
      <c r="B18" s="48" t="s">
        <v>5</v>
      </c>
      <c r="C18" s="5">
        <v>6.62</v>
      </c>
      <c r="D18" s="5">
        <v>6.94</v>
      </c>
      <c r="E18" s="5">
        <v>6.94</v>
      </c>
      <c r="F18" s="5">
        <v>5.13</v>
      </c>
      <c r="G18" s="49">
        <v>9.1199999999999992</v>
      </c>
      <c r="H18" s="22"/>
      <c r="I18" s="68"/>
    </row>
    <row r="19" spans="1:15" x14ac:dyDescent="0.25">
      <c r="A19" s="31"/>
      <c r="B19" s="50" t="s">
        <v>19</v>
      </c>
      <c r="C19" s="4">
        <v>9.09</v>
      </c>
      <c r="D19" s="4">
        <v>9.52</v>
      </c>
      <c r="E19" s="4">
        <v>9.52</v>
      </c>
      <c r="F19" s="4">
        <v>6.58</v>
      </c>
      <c r="G19" s="47">
        <v>10.55</v>
      </c>
      <c r="H19" s="22"/>
      <c r="I19" s="32"/>
    </row>
    <row r="20" spans="1:15" x14ac:dyDescent="0.25">
      <c r="A20" s="31"/>
      <c r="B20" s="48" t="s">
        <v>20</v>
      </c>
      <c r="C20" s="5">
        <v>9.7100000000000009</v>
      </c>
      <c r="D20" s="5">
        <v>10.029999999999999</v>
      </c>
      <c r="E20" s="5">
        <v>10.029999999999999</v>
      </c>
      <c r="F20" s="5">
        <v>7.14</v>
      </c>
      <c r="G20" s="49">
        <v>11.1</v>
      </c>
      <c r="H20" s="22"/>
      <c r="I20" s="32"/>
    </row>
    <row r="21" spans="1:15" x14ac:dyDescent="0.25">
      <c r="A21" s="31"/>
      <c r="B21" s="51" t="s">
        <v>26</v>
      </c>
      <c r="C21" s="52">
        <v>14.35</v>
      </c>
      <c r="D21" s="52">
        <v>14.8</v>
      </c>
      <c r="E21" s="52">
        <v>14.8</v>
      </c>
      <c r="F21" s="52">
        <v>11.79</v>
      </c>
      <c r="G21" s="53">
        <v>15.78</v>
      </c>
      <c r="H21" s="22"/>
      <c r="I21" s="32"/>
    </row>
    <row r="22" spans="1:15" x14ac:dyDescent="0.25">
      <c r="A22" s="31"/>
      <c r="B22" s="20" t="s">
        <v>27</v>
      </c>
      <c r="C22" s="20"/>
      <c r="D22" s="3"/>
      <c r="E22" s="3"/>
      <c r="F22" s="3"/>
      <c r="G22" s="3"/>
      <c r="H22" s="22"/>
      <c r="I22" s="32"/>
    </row>
    <row r="23" spans="1:15" ht="15.75" thickBot="1" x14ac:dyDescent="0.3">
      <c r="A23" s="31"/>
      <c r="B23" s="20"/>
      <c r="C23" s="20"/>
      <c r="D23" s="3"/>
      <c r="E23" s="3"/>
      <c r="F23" s="3"/>
      <c r="G23" s="3"/>
      <c r="H23" s="22"/>
      <c r="I23" s="32"/>
    </row>
    <row r="24" spans="1:15" ht="16.5" thickBot="1" x14ac:dyDescent="0.3">
      <c r="A24" s="31"/>
      <c r="B24" s="60" t="s">
        <v>28</v>
      </c>
      <c r="C24" s="61"/>
      <c r="D24" s="61"/>
      <c r="E24" s="61"/>
      <c r="F24" s="61"/>
      <c r="G24" s="13" t="s">
        <v>12</v>
      </c>
      <c r="H24" s="22"/>
      <c r="I24" s="32"/>
    </row>
    <row r="25" spans="1:15" ht="26.25" thickBot="1" x14ac:dyDescent="0.3">
      <c r="A25" s="31"/>
      <c r="B25" s="9" t="s">
        <v>11</v>
      </c>
      <c r="C25" s="10" t="s">
        <v>31</v>
      </c>
      <c r="D25" s="10" t="s">
        <v>10</v>
      </c>
      <c r="E25" s="10" t="s">
        <v>9</v>
      </c>
      <c r="F25" s="11" t="s">
        <v>8</v>
      </c>
      <c r="G25" s="10" t="s">
        <v>7</v>
      </c>
      <c r="H25" s="22"/>
      <c r="I25" s="32"/>
    </row>
    <row r="26" spans="1:15" ht="15.75" thickBot="1" x14ac:dyDescent="0.3">
      <c r="A26" s="31"/>
      <c r="B26" s="54" t="s">
        <v>36</v>
      </c>
      <c r="C26" s="34">
        <v>13.14</v>
      </c>
      <c r="D26" s="34">
        <v>15.54</v>
      </c>
      <c r="E26" s="34">
        <v>15.2</v>
      </c>
      <c r="F26" s="34">
        <v>12.28</v>
      </c>
      <c r="G26" s="34">
        <v>15.87</v>
      </c>
      <c r="I26" s="69">
        <v>0.1</v>
      </c>
      <c r="K26" s="25"/>
      <c r="L26" s="25"/>
      <c r="M26" s="25"/>
      <c r="N26" s="25"/>
      <c r="O26" s="25"/>
    </row>
    <row r="27" spans="1:15" x14ac:dyDescent="0.25">
      <c r="A27" s="31"/>
      <c r="B27" s="55" t="s">
        <v>5</v>
      </c>
      <c r="C27" s="26">
        <v>14.98</v>
      </c>
      <c r="D27" s="26">
        <v>17.71</v>
      </c>
      <c r="E27" s="26">
        <v>17.16</v>
      </c>
      <c r="F27" s="26">
        <v>13.89</v>
      </c>
      <c r="G27" s="27">
        <v>18.260000000000002</v>
      </c>
      <c r="H27" s="22"/>
      <c r="I27" s="32"/>
      <c r="K27" s="25"/>
      <c r="L27" s="25"/>
      <c r="M27" s="25"/>
      <c r="N27" s="25"/>
      <c r="O27" s="25"/>
    </row>
    <row r="28" spans="1:15" x14ac:dyDescent="0.25">
      <c r="A28" s="31"/>
      <c r="B28" s="56" t="s">
        <v>4</v>
      </c>
      <c r="C28" s="34">
        <v>17.27</v>
      </c>
      <c r="D28" s="34">
        <v>20.309999999999999</v>
      </c>
      <c r="E28" s="34">
        <v>19.63</v>
      </c>
      <c r="F28" s="34">
        <v>15.97</v>
      </c>
      <c r="G28" s="34">
        <v>20.75</v>
      </c>
      <c r="H28" s="22"/>
      <c r="I28" s="32"/>
      <c r="K28" s="25"/>
      <c r="L28" s="25"/>
      <c r="M28" s="25"/>
      <c r="N28" s="25"/>
      <c r="O28" s="25"/>
    </row>
    <row r="29" spans="1:15" x14ac:dyDescent="0.25">
      <c r="A29" s="31"/>
      <c r="B29" s="57" t="s">
        <v>3</v>
      </c>
      <c r="C29" s="27">
        <v>20.98</v>
      </c>
      <c r="D29" s="27">
        <v>24.44</v>
      </c>
      <c r="E29" s="26">
        <v>23.47</v>
      </c>
      <c r="F29" s="28">
        <v>19.329999999999998</v>
      </c>
      <c r="G29" s="58">
        <v>24.98</v>
      </c>
      <c r="H29" s="22"/>
      <c r="I29" s="32"/>
      <c r="K29" s="25"/>
      <c r="L29" s="25"/>
      <c r="M29" s="25"/>
      <c r="N29" s="25"/>
      <c r="O29" s="25"/>
    </row>
    <row r="30" spans="1:15" x14ac:dyDescent="0.25">
      <c r="A30" s="31"/>
      <c r="B30" s="59" t="s">
        <v>2</v>
      </c>
      <c r="C30" s="34">
        <v>26.28</v>
      </c>
      <c r="D30" s="34">
        <v>30.64</v>
      </c>
      <c r="E30" s="34">
        <v>29.33</v>
      </c>
      <c r="F30" s="34">
        <v>24.12</v>
      </c>
      <c r="G30" s="34">
        <v>31.5</v>
      </c>
      <c r="H30" s="22"/>
      <c r="I30" s="32"/>
      <c r="K30" s="25"/>
      <c r="L30" s="25"/>
      <c r="M30" s="25"/>
      <c r="N30" s="25"/>
      <c r="O30" s="25"/>
    </row>
    <row r="31" spans="1:15" x14ac:dyDescent="0.25">
      <c r="A31" s="31"/>
      <c r="B31" s="48" t="s">
        <v>1</v>
      </c>
      <c r="C31" s="27">
        <v>31.61</v>
      </c>
      <c r="D31" s="26">
        <v>33.47</v>
      </c>
      <c r="E31" s="28">
        <v>32.14</v>
      </c>
      <c r="F31" s="28">
        <v>28.77</v>
      </c>
      <c r="G31" s="58">
        <v>34.33</v>
      </c>
      <c r="H31" s="22"/>
      <c r="I31" s="32"/>
      <c r="K31" s="25"/>
      <c r="L31" s="25"/>
      <c r="M31" s="25"/>
      <c r="N31" s="25"/>
      <c r="O31" s="25"/>
    </row>
    <row r="32" spans="1:15" x14ac:dyDescent="0.25">
      <c r="A32" s="31"/>
      <c r="B32" s="16" t="s">
        <v>0</v>
      </c>
      <c r="C32" s="34">
        <v>37.35</v>
      </c>
      <c r="D32" s="34">
        <v>39.32</v>
      </c>
      <c r="E32" s="34">
        <v>38.020000000000003</v>
      </c>
      <c r="F32" s="34">
        <v>33.880000000000003</v>
      </c>
      <c r="G32" s="34">
        <v>40.049999999999997</v>
      </c>
      <c r="H32" s="22"/>
      <c r="I32" s="32"/>
      <c r="K32" s="25"/>
      <c r="L32" s="25"/>
      <c r="M32" s="25"/>
      <c r="N32" s="25"/>
      <c r="O32" s="25"/>
    </row>
    <row r="33" spans="1:11" ht="15.75" thickBot="1" x14ac:dyDescent="0.3">
      <c r="A33" s="31"/>
      <c r="B33" s="85" t="s">
        <v>29</v>
      </c>
      <c r="C33" s="86"/>
      <c r="D33" s="17"/>
      <c r="E33" s="21"/>
      <c r="F33" s="17"/>
      <c r="G33" s="17"/>
      <c r="H33" s="22"/>
      <c r="I33" s="32"/>
    </row>
    <row r="34" spans="1:11" ht="15.75" thickBot="1" x14ac:dyDescent="0.3">
      <c r="A34" s="31"/>
      <c r="B34" s="62"/>
      <c r="C34" s="63"/>
      <c r="D34" s="17"/>
      <c r="E34" s="21"/>
      <c r="F34" s="17"/>
      <c r="G34" s="17"/>
      <c r="H34" s="22"/>
      <c r="I34" s="32"/>
    </row>
    <row r="35" spans="1:11" ht="16.5" thickBot="1" x14ac:dyDescent="0.3">
      <c r="A35" s="31"/>
      <c r="B35" s="77" t="s">
        <v>15</v>
      </c>
      <c r="C35" s="76"/>
      <c r="D35" s="76"/>
      <c r="E35" s="76"/>
      <c r="F35" s="76"/>
      <c r="G35" s="14" t="s">
        <v>12</v>
      </c>
      <c r="H35" s="22"/>
      <c r="I35" s="32"/>
    </row>
    <row r="36" spans="1:11" ht="26.25" thickBot="1" x14ac:dyDescent="0.3">
      <c r="A36" s="31"/>
      <c r="B36" s="8" t="s">
        <v>11</v>
      </c>
      <c r="C36" s="6" t="s">
        <v>31</v>
      </c>
      <c r="D36" s="6" t="s">
        <v>10</v>
      </c>
      <c r="E36" s="6" t="s">
        <v>9</v>
      </c>
      <c r="F36" s="7" t="s">
        <v>8</v>
      </c>
      <c r="G36" s="6" t="s">
        <v>7</v>
      </c>
      <c r="H36" s="22"/>
      <c r="I36" s="32"/>
    </row>
    <row r="37" spans="1:11" ht="15.75" thickBot="1" x14ac:dyDescent="0.3">
      <c r="A37" s="31"/>
      <c r="B37" s="54" t="s">
        <v>34</v>
      </c>
      <c r="C37" s="4">
        <v>16.84</v>
      </c>
      <c r="D37" s="4">
        <v>21.56</v>
      </c>
      <c r="E37" s="4">
        <v>19.84</v>
      </c>
      <c r="F37" s="4">
        <v>16.7</v>
      </c>
      <c r="G37" s="47">
        <v>21.56</v>
      </c>
      <c r="I37" s="69">
        <v>0</v>
      </c>
    </row>
    <row r="38" spans="1:11" x14ac:dyDescent="0.25">
      <c r="A38" s="31"/>
      <c r="B38" s="57" t="s">
        <v>32</v>
      </c>
      <c r="C38" s="5">
        <v>18.13</v>
      </c>
      <c r="D38" s="5">
        <v>23.46</v>
      </c>
      <c r="E38" s="5">
        <v>21.56</v>
      </c>
      <c r="F38" s="5">
        <v>17.87</v>
      </c>
      <c r="G38" s="49">
        <v>23.46</v>
      </c>
      <c r="H38" s="22"/>
      <c r="I38" s="32"/>
    </row>
    <row r="39" spans="1:11" x14ac:dyDescent="0.25">
      <c r="A39" s="31"/>
      <c r="B39" s="56" t="s">
        <v>4</v>
      </c>
      <c r="C39" s="4">
        <v>20.28</v>
      </c>
      <c r="D39" s="4">
        <v>26.63</v>
      </c>
      <c r="E39" s="4">
        <v>24.45</v>
      </c>
      <c r="F39" s="4">
        <v>19.88</v>
      </c>
      <c r="G39" s="47">
        <v>26.63</v>
      </c>
      <c r="H39" s="22"/>
      <c r="I39" s="32"/>
    </row>
    <row r="40" spans="1:11" x14ac:dyDescent="0.25">
      <c r="A40" s="31"/>
      <c r="B40" s="57" t="s">
        <v>33</v>
      </c>
      <c r="C40" s="5">
        <v>24.01</v>
      </c>
      <c r="D40" s="5">
        <v>31.35</v>
      </c>
      <c r="E40" s="5">
        <v>28.77</v>
      </c>
      <c r="F40" s="5">
        <v>23.65</v>
      </c>
      <c r="G40" s="49">
        <v>31.35</v>
      </c>
      <c r="H40" s="22"/>
      <c r="I40" s="32"/>
    </row>
    <row r="41" spans="1:11" x14ac:dyDescent="0.25">
      <c r="A41" s="31"/>
      <c r="B41" s="65" t="s">
        <v>35</v>
      </c>
      <c r="C41" s="4">
        <v>24.56</v>
      </c>
      <c r="D41" s="4">
        <v>31.88</v>
      </c>
      <c r="E41" s="4">
        <v>29.3</v>
      </c>
      <c r="F41" s="4">
        <v>24.15</v>
      </c>
      <c r="G41" s="47">
        <v>31.88</v>
      </c>
      <c r="H41" s="22"/>
      <c r="I41" s="32"/>
    </row>
    <row r="42" spans="1:11" x14ac:dyDescent="0.25">
      <c r="A42" s="31"/>
      <c r="B42" s="66" t="s">
        <v>2</v>
      </c>
      <c r="C42" s="67">
        <v>26.11</v>
      </c>
      <c r="D42" s="67">
        <v>33.29</v>
      </c>
      <c r="E42" s="67">
        <v>30.95</v>
      </c>
      <c r="F42" s="67">
        <v>25.77</v>
      </c>
      <c r="G42" s="43">
        <v>33.72</v>
      </c>
      <c r="H42" s="22"/>
      <c r="I42" s="32"/>
    </row>
    <row r="43" spans="1:11" x14ac:dyDescent="0.25">
      <c r="A43" s="35"/>
      <c r="B43" s="12"/>
      <c r="C43" s="12"/>
      <c r="D43" s="12"/>
      <c r="E43" s="12"/>
      <c r="F43" s="12"/>
      <c r="G43" s="12"/>
      <c r="H43" s="22"/>
      <c r="I43" s="32"/>
    </row>
    <row r="44" spans="1:11" x14ac:dyDescent="0.25">
      <c r="A44" s="31"/>
      <c r="B44" s="12"/>
      <c r="C44" s="12"/>
      <c r="D44" s="12"/>
      <c r="E44" s="12"/>
      <c r="F44" s="12"/>
      <c r="G44" s="12"/>
      <c r="H44" s="22"/>
      <c r="I44" s="32"/>
    </row>
    <row r="45" spans="1:11" x14ac:dyDescent="0.25">
      <c r="A45" s="36"/>
      <c r="B45" s="37"/>
      <c r="C45" s="37"/>
      <c r="D45" s="37"/>
      <c r="E45" s="37"/>
      <c r="F45" s="37"/>
      <c r="G45" s="37"/>
      <c r="H45" s="38"/>
      <c r="I45" s="39"/>
    </row>
    <row r="46" spans="1:11" x14ac:dyDescent="0.25">
      <c r="A46" s="1"/>
      <c r="B46" s="1"/>
      <c r="C46" s="1"/>
      <c r="D46" s="1"/>
      <c r="E46" s="1"/>
      <c r="F46" s="1"/>
      <c r="G46" s="2"/>
      <c r="K46" s="22"/>
    </row>
    <row r="47" spans="1:11" x14ac:dyDescent="0.25">
      <c r="A47" s="1"/>
      <c r="B47" s="1"/>
      <c r="C47" s="1"/>
      <c r="D47" s="1"/>
      <c r="E47" s="1"/>
      <c r="F47" s="1"/>
      <c r="G47" s="1"/>
    </row>
    <row r="48" spans="1:11"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7">
    <mergeCell ref="B35:F35"/>
    <mergeCell ref="B4:D4"/>
    <mergeCell ref="F4:H4"/>
    <mergeCell ref="B5:D5"/>
    <mergeCell ref="F5:H5"/>
    <mergeCell ref="B15:F15"/>
    <mergeCell ref="B33:C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4.04.1WDVS ST, Verb, Ecken</vt:lpstr>
      <vt:lpstr>4.04.1WDVS ST, Verb, Ecken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 Eins</dc:creator>
  <cp:lastModifiedBy>AuftragJD Drei</cp:lastModifiedBy>
  <cp:lastPrinted>2022-04-27T09:35:10Z</cp:lastPrinted>
  <dcterms:created xsi:type="dcterms:W3CDTF">2018-02-27T14:53:50Z</dcterms:created>
  <dcterms:modified xsi:type="dcterms:W3CDTF">2022-04-27T09:35:19Z</dcterms:modified>
</cp:coreProperties>
</file>